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<sst xmlns="http://schemas.openxmlformats.org/spreadsheetml/2006/main" count="45" uniqueCount="35">
  <si>
    <t>2022年9月农村特困集中供养经费、护理费申请拨付表</t>
  </si>
  <si>
    <t>编制单位：                                                审核单位：                                        单位：人、元  日期：2022年9月5日</t>
  </si>
  <si>
    <t>乡镇</t>
  </si>
  <si>
    <t>总人数</t>
  </si>
  <si>
    <t>供养经费</t>
  </si>
  <si>
    <t>护理费</t>
  </si>
  <si>
    <t>总计</t>
  </si>
  <si>
    <t>自理人员</t>
  </si>
  <si>
    <t>金额</t>
  </si>
  <si>
    <t>失能人员</t>
  </si>
  <si>
    <t>半失能人员</t>
  </si>
  <si>
    <t>合计</t>
  </si>
  <si>
    <t>西牛镇</t>
  </si>
  <si>
    <t>大塘埠镇</t>
  </si>
  <si>
    <t>古陂镇</t>
  </si>
  <si>
    <t>大桥镇</t>
  </si>
  <si>
    <t>新田镇</t>
  </si>
  <si>
    <t>安西镇</t>
  </si>
  <si>
    <t>虎山乡</t>
  </si>
  <si>
    <t>小江镇</t>
  </si>
  <si>
    <t>崇仙乡</t>
  </si>
  <si>
    <t>铁石口镇</t>
  </si>
  <si>
    <t>小河镇</t>
  </si>
  <si>
    <t>万隆乡</t>
  </si>
  <si>
    <t>正平镇</t>
  </si>
  <si>
    <t>大阿镇</t>
  </si>
  <si>
    <t>油山镇</t>
  </si>
  <si>
    <t>嘉定镇</t>
  </si>
  <si>
    <t>康复村</t>
  </si>
  <si>
    <t>综合福利院</t>
  </si>
  <si>
    <t>社会福利院
（宁静医院）</t>
  </si>
  <si>
    <t xml:space="preserve">审批人：                       审核人：                          复核人：                          核对人：                           制表人：                 </t>
  </si>
  <si>
    <t>说明 ：1、农村集中供养特困人员自理人员经费标准为780元/人/月，失能和半失能人员经费标准为1080元/人/月；</t>
  </si>
  <si>
    <t xml:space="preserve">      2、护理费标准按自理人员80元/人/月，失能人员1380元/人/月，半失能人员350元/月/人；</t>
  </si>
  <si>
    <t xml:space="preserve">      3、此表一式四份，县民政局两份，县财政局两份。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</si>
</sst>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6"/>
      <color rgb="FFFF0000"/>
      <name val="宋体"/>
      <charset val="134"/>
    </font>
    <font>
      <b/>
      <sz val="16"/>
      <color theme="1"/>
      <name val="宋体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8" borderId="6" applyNumberFormat="0" applyAlignment="0" applyProtection="0">
      <alignment vertical="center"/>
    </xf>
    <xf numFmtId="0" fontId="28" fillId="8" borderId="7" applyNumberFormat="0" applyAlignment="0" applyProtection="0">
      <alignment vertical="center"/>
    </xf>
    <xf numFmtId="0" fontId="29" fillId="27" borderId="11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0" borderId="0" xfId="0" applyFont="1">
      <alignment vertical="center"/>
    </xf>
    <xf numFmtId="0" fontId="0" fillId="3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8"/>
  <sheetViews>
    <sheetView tabSelected="1" topLeftCell="A17" workbookViewId="0">
      <selection activeCell="A25" sqref="$A25:$XFD28"/>
    </sheetView>
  </sheetViews>
  <sheetFormatPr defaultColWidth="9" defaultRowHeight="13.5"/>
  <cols>
    <col min="1" max="1" width="15.125" customWidth="1"/>
    <col min="2" max="4" width="8.625" customWidth="1"/>
    <col min="5" max="5" width="7.75" customWidth="1"/>
    <col min="6" max="8" width="8.625" customWidth="1"/>
    <col min="9" max="9" width="9.375" customWidth="1"/>
    <col min="10" max="11" width="8.625" customWidth="1"/>
    <col min="12" max="12" width="8.625" style="5" customWidth="1"/>
    <col min="13" max="16" width="8.625" style="4" customWidth="1"/>
    <col min="17" max="17" width="9.5" style="4" customWidth="1"/>
  </cols>
  <sheetData>
    <row r="1" ht="35" customHeight="1" spans="1:17">
      <c r="A1" s="6" t="s">
        <v>0</v>
      </c>
      <c r="B1" s="7"/>
      <c r="C1" s="7"/>
      <c r="D1" s="7"/>
      <c r="E1" s="7"/>
      <c r="F1" s="7"/>
      <c r="G1" s="7"/>
      <c r="H1" s="7"/>
      <c r="I1" s="16"/>
      <c r="J1" s="7"/>
      <c r="K1" s="7"/>
      <c r="L1" s="17"/>
      <c r="M1" s="18"/>
      <c r="N1" s="18"/>
      <c r="O1" s="18"/>
      <c r="P1" s="18"/>
      <c r="Q1" s="18"/>
    </row>
    <row r="2" ht="20" customHeight="1" spans="1:17">
      <c r="A2" s="8" t="s">
        <v>1</v>
      </c>
      <c r="B2" s="8"/>
      <c r="C2" s="8"/>
      <c r="D2" s="8"/>
      <c r="E2" s="8"/>
      <c r="F2" s="8"/>
      <c r="G2" s="8"/>
      <c r="H2" s="8"/>
      <c r="I2" s="19"/>
      <c r="J2" s="8"/>
      <c r="K2" s="8"/>
      <c r="L2" s="20"/>
      <c r="M2" s="21"/>
      <c r="N2" s="21"/>
      <c r="O2" s="21"/>
      <c r="P2" s="21"/>
      <c r="Q2" s="21"/>
    </row>
    <row r="3" ht="16" customHeight="1" spans="1:17">
      <c r="A3" s="9" t="s">
        <v>2</v>
      </c>
      <c r="B3" s="10" t="s">
        <v>3</v>
      </c>
      <c r="C3" s="11" t="s">
        <v>4</v>
      </c>
      <c r="D3" s="12"/>
      <c r="E3" s="12"/>
      <c r="F3" s="12"/>
      <c r="G3" s="12"/>
      <c r="H3" s="12"/>
      <c r="I3" s="22"/>
      <c r="J3" s="23" t="s">
        <v>5</v>
      </c>
      <c r="K3" s="23"/>
      <c r="L3" s="24"/>
      <c r="M3" s="23"/>
      <c r="N3" s="23"/>
      <c r="O3" s="23"/>
      <c r="P3" s="23"/>
      <c r="Q3" s="9" t="s">
        <v>6</v>
      </c>
    </row>
    <row r="4" ht="42" customHeight="1" spans="1:17">
      <c r="A4" s="9"/>
      <c r="B4" s="10"/>
      <c r="C4" s="10" t="s">
        <v>7</v>
      </c>
      <c r="D4" s="10" t="s">
        <v>8</v>
      </c>
      <c r="E4" s="10" t="s">
        <v>9</v>
      </c>
      <c r="F4" s="10" t="s">
        <v>8</v>
      </c>
      <c r="G4" s="10" t="s">
        <v>10</v>
      </c>
      <c r="H4" s="10" t="s">
        <v>8</v>
      </c>
      <c r="I4" s="10" t="s">
        <v>11</v>
      </c>
      <c r="J4" s="10" t="s">
        <v>7</v>
      </c>
      <c r="K4" s="10" t="s">
        <v>8</v>
      </c>
      <c r="L4" s="25" t="s">
        <v>9</v>
      </c>
      <c r="M4" s="10" t="s">
        <v>8</v>
      </c>
      <c r="N4" s="10" t="s">
        <v>10</v>
      </c>
      <c r="O4" s="10" t="s">
        <v>8</v>
      </c>
      <c r="P4" s="9" t="s">
        <v>11</v>
      </c>
      <c r="Q4" s="9"/>
    </row>
    <row r="5" s="1" customFormat="1" ht="19" customHeight="1" spans="1:17">
      <c r="A5" s="9" t="s">
        <v>12</v>
      </c>
      <c r="B5" s="9">
        <f>C5+E5+G5</f>
        <v>15</v>
      </c>
      <c r="C5" s="9">
        <v>13</v>
      </c>
      <c r="D5" s="9">
        <f>780*C5</f>
        <v>10140</v>
      </c>
      <c r="E5" s="9"/>
      <c r="F5" s="9">
        <f>1080*E5</f>
        <v>0</v>
      </c>
      <c r="G5" s="9">
        <v>2</v>
      </c>
      <c r="H5" s="9">
        <f>G5*1080</f>
        <v>2160</v>
      </c>
      <c r="I5" s="9">
        <f>D:D+H:H+F:F</f>
        <v>12300</v>
      </c>
      <c r="J5" s="13">
        <v>13</v>
      </c>
      <c r="K5" s="13">
        <f>J:J*80</f>
        <v>1040</v>
      </c>
      <c r="L5" s="13"/>
      <c r="M5" s="13">
        <f>L5*1380</f>
        <v>0</v>
      </c>
      <c r="N5" s="13">
        <v>2</v>
      </c>
      <c r="O5" s="13">
        <f>N5*350</f>
        <v>700</v>
      </c>
      <c r="P5" s="13">
        <f>K:K+M:M+O:O</f>
        <v>1740</v>
      </c>
      <c r="Q5" s="13">
        <f>I5+P5</f>
        <v>14040</v>
      </c>
    </row>
    <row r="6" s="1" customFormat="1" ht="19" customHeight="1" spans="1:17">
      <c r="A6" s="9" t="s">
        <v>13</v>
      </c>
      <c r="B6" s="9">
        <f>C6+E6+G6</f>
        <v>17</v>
      </c>
      <c r="C6" s="9">
        <v>11</v>
      </c>
      <c r="D6" s="9">
        <f t="shared" ref="D6:D23" si="0">780*C6</f>
        <v>8580</v>
      </c>
      <c r="E6" s="9">
        <v>1</v>
      </c>
      <c r="F6" s="9">
        <f t="shared" ref="F6:F23" si="1">1080*E6</f>
        <v>1080</v>
      </c>
      <c r="G6" s="9">
        <v>5</v>
      </c>
      <c r="H6" s="9">
        <f t="shared" ref="H6:H23" si="2">G6*1080</f>
        <v>5400</v>
      </c>
      <c r="I6" s="9">
        <f t="shared" ref="I6:I23" si="3">D:D+H:H+F:F</f>
        <v>15060</v>
      </c>
      <c r="J6" s="13">
        <v>11</v>
      </c>
      <c r="K6" s="13">
        <f t="shared" ref="K6:K23" si="4">J:J*80</f>
        <v>880</v>
      </c>
      <c r="L6" s="13">
        <v>1</v>
      </c>
      <c r="M6" s="13">
        <f t="shared" ref="M6:M23" si="5">L6*1380</f>
        <v>1380</v>
      </c>
      <c r="N6" s="13">
        <v>5</v>
      </c>
      <c r="O6" s="13">
        <f t="shared" ref="O6:O23" si="6">N6*350</f>
        <v>1750</v>
      </c>
      <c r="P6" s="13">
        <f t="shared" ref="P6:P23" si="7">K:K+M:M+O:O</f>
        <v>4010</v>
      </c>
      <c r="Q6" s="13">
        <f t="shared" ref="Q6:Q25" si="8">I6+P6</f>
        <v>19070</v>
      </c>
    </row>
    <row r="7" s="1" customFormat="1" ht="19" customHeight="1" spans="1:17">
      <c r="A7" s="9" t="s">
        <v>14</v>
      </c>
      <c r="B7" s="9">
        <f>C7+E7+G7</f>
        <v>19</v>
      </c>
      <c r="C7" s="9">
        <v>12</v>
      </c>
      <c r="D7" s="9">
        <f t="shared" si="0"/>
        <v>9360</v>
      </c>
      <c r="E7" s="9"/>
      <c r="F7" s="9">
        <f t="shared" si="1"/>
        <v>0</v>
      </c>
      <c r="G7" s="9">
        <v>7</v>
      </c>
      <c r="H7" s="9">
        <f t="shared" si="2"/>
        <v>7560</v>
      </c>
      <c r="I7" s="9">
        <f t="shared" si="3"/>
        <v>16920</v>
      </c>
      <c r="J7" s="13">
        <v>12</v>
      </c>
      <c r="K7" s="13">
        <f t="shared" si="4"/>
        <v>960</v>
      </c>
      <c r="L7" s="13"/>
      <c r="M7" s="13">
        <f t="shared" si="5"/>
        <v>0</v>
      </c>
      <c r="N7" s="13">
        <v>7</v>
      </c>
      <c r="O7" s="13">
        <f t="shared" si="6"/>
        <v>2450</v>
      </c>
      <c r="P7" s="13">
        <f t="shared" si="7"/>
        <v>3410</v>
      </c>
      <c r="Q7" s="13">
        <f t="shared" si="8"/>
        <v>20330</v>
      </c>
    </row>
    <row r="8" s="1" customFormat="1" ht="19" customHeight="1" spans="1:17">
      <c r="A8" s="9" t="s">
        <v>15</v>
      </c>
      <c r="B8" s="9">
        <f t="shared" ref="B8:B15" si="9">C8+E8+G8</f>
        <v>12</v>
      </c>
      <c r="C8" s="9">
        <v>6</v>
      </c>
      <c r="D8" s="9">
        <f t="shared" si="0"/>
        <v>4680</v>
      </c>
      <c r="E8" s="9">
        <v>0</v>
      </c>
      <c r="F8" s="9">
        <f t="shared" si="1"/>
        <v>0</v>
      </c>
      <c r="G8" s="9">
        <v>6</v>
      </c>
      <c r="H8" s="9">
        <f t="shared" si="2"/>
        <v>6480</v>
      </c>
      <c r="I8" s="9">
        <f t="shared" si="3"/>
        <v>11160</v>
      </c>
      <c r="J8" s="13">
        <v>6</v>
      </c>
      <c r="K8" s="13">
        <f t="shared" si="4"/>
        <v>480</v>
      </c>
      <c r="L8" s="13">
        <v>0</v>
      </c>
      <c r="M8" s="13">
        <f t="shared" si="5"/>
        <v>0</v>
      </c>
      <c r="N8" s="13">
        <v>6</v>
      </c>
      <c r="O8" s="13">
        <f t="shared" si="6"/>
        <v>2100</v>
      </c>
      <c r="P8" s="13">
        <f t="shared" si="7"/>
        <v>2580</v>
      </c>
      <c r="Q8" s="13">
        <f t="shared" si="8"/>
        <v>13740</v>
      </c>
    </row>
    <row r="9" s="1" customFormat="1" ht="19" customHeight="1" spans="1:17">
      <c r="A9" s="9" t="s">
        <v>16</v>
      </c>
      <c r="B9" s="9">
        <f t="shared" si="9"/>
        <v>15</v>
      </c>
      <c r="C9" s="9">
        <v>13</v>
      </c>
      <c r="D9" s="9">
        <f t="shared" si="0"/>
        <v>10140</v>
      </c>
      <c r="E9" s="9"/>
      <c r="F9" s="9">
        <f t="shared" si="1"/>
        <v>0</v>
      </c>
      <c r="G9" s="9">
        <v>2</v>
      </c>
      <c r="H9" s="9">
        <f t="shared" si="2"/>
        <v>2160</v>
      </c>
      <c r="I9" s="9">
        <f t="shared" si="3"/>
        <v>12300</v>
      </c>
      <c r="J9" s="13">
        <v>13</v>
      </c>
      <c r="K9" s="13">
        <f t="shared" si="4"/>
        <v>1040</v>
      </c>
      <c r="L9" s="13"/>
      <c r="M9" s="13">
        <f t="shared" si="5"/>
        <v>0</v>
      </c>
      <c r="N9" s="13">
        <v>2</v>
      </c>
      <c r="O9" s="13">
        <f t="shared" si="6"/>
        <v>700</v>
      </c>
      <c r="P9" s="13">
        <f t="shared" si="7"/>
        <v>1740</v>
      </c>
      <c r="Q9" s="13">
        <f t="shared" si="8"/>
        <v>14040</v>
      </c>
    </row>
    <row r="10" s="2" customFormat="1" ht="19" customHeight="1" spans="1:30">
      <c r="A10" s="13" t="s">
        <v>17</v>
      </c>
      <c r="B10" s="9">
        <f t="shared" si="9"/>
        <v>17</v>
      </c>
      <c r="C10" s="13">
        <v>14</v>
      </c>
      <c r="D10" s="9">
        <f t="shared" si="0"/>
        <v>10920</v>
      </c>
      <c r="E10" s="13"/>
      <c r="F10" s="9">
        <f t="shared" si="1"/>
        <v>0</v>
      </c>
      <c r="G10" s="13">
        <v>3</v>
      </c>
      <c r="H10" s="9">
        <f t="shared" si="2"/>
        <v>3240</v>
      </c>
      <c r="I10" s="9">
        <f t="shared" si="3"/>
        <v>14160</v>
      </c>
      <c r="J10" s="13">
        <v>14</v>
      </c>
      <c r="K10" s="13">
        <f t="shared" si="4"/>
        <v>1120</v>
      </c>
      <c r="L10" s="13"/>
      <c r="M10" s="13">
        <f t="shared" si="5"/>
        <v>0</v>
      </c>
      <c r="N10" s="13">
        <v>3</v>
      </c>
      <c r="O10" s="13">
        <f t="shared" si="6"/>
        <v>1050</v>
      </c>
      <c r="P10" s="13">
        <f t="shared" si="7"/>
        <v>2170</v>
      </c>
      <c r="Q10" s="13">
        <f t="shared" si="8"/>
        <v>16330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="1" customFormat="1" ht="19" customHeight="1" spans="1:17">
      <c r="A11" s="9" t="s">
        <v>18</v>
      </c>
      <c r="B11" s="9">
        <f t="shared" si="9"/>
        <v>7</v>
      </c>
      <c r="C11" s="9">
        <v>5</v>
      </c>
      <c r="D11" s="9">
        <f t="shared" si="0"/>
        <v>3900</v>
      </c>
      <c r="E11" s="9"/>
      <c r="F11" s="9">
        <f t="shared" si="1"/>
        <v>0</v>
      </c>
      <c r="G11" s="9">
        <v>2</v>
      </c>
      <c r="H11" s="9">
        <f t="shared" si="2"/>
        <v>2160</v>
      </c>
      <c r="I11" s="9">
        <f t="shared" si="3"/>
        <v>6060</v>
      </c>
      <c r="J11" s="13">
        <v>5</v>
      </c>
      <c r="K11" s="13">
        <f t="shared" si="4"/>
        <v>400</v>
      </c>
      <c r="L11" s="13"/>
      <c r="M11" s="13">
        <f t="shared" si="5"/>
        <v>0</v>
      </c>
      <c r="N11" s="13">
        <v>2</v>
      </c>
      <c r="O11" s="13">
        <f t="shared" si="6"/>
        <v>700</v>
      </c>
      <c r="P11" s="13">
        <f t="shared" si="7"/>
        <v>1100</v>
      </c>
      <c r="Q11" s="13">
        <f t="shared" si="8"/>
        <v>7160</v>
      </c>
    </row>
    <row r="12" s="1" customFormat="1" ht="19" customHeight="1" spans="1:17">
      <c r="A12" s="9" t="s">
        <v>19</v>
      </c>
      <c r="B12" s="9">
        <f t="shared" si="9"/>
        <v>22</v>
      </c>
      <c r="C12" s="9">
        <v>15</v>
      </c>
      <c r="D12" s="9">
        <f t="shared" si="0"/>
        <v>11700</v>
      </c>
      <c r="E12" s="9">
        <v>1</v>
      </c>
      <c r="F12" s="9">
        <f t="shared" si="1"/>
        <v>1080</v>
      </c>
      <c r="G12" s="9">
        <v>6</v>
      </c>
      <c r="H12" s="9">
        <f t="shared" si="2"/>
        <v>6480</v>
      </c>
      <c r="I12" s="9">
        <f t="shared" si="3"/>
        <v>19260</v>
      </c>
      <c r="J12" s="13">
        <v>15</v>
      </c>
      <c r="K12" s="13">
        <f t="shared" si="4"/>
        <v>1200</v>
      </c>
      <c r="L12" s="13">
        <v>1</v>
      </c>
      <c r="M12" s="13">
        <f t="shared" si="5"/>
        <v>1380</v>
      </c>
      <c r="N12" s="13">
        <v>6</v>
      </c>
      <c r="O12" s="13">
        <f t="shared" si="6"/>
        <v>2100</v>
      </c>
      <c r="P12" s="13">
        <f t="shared" si="7"/>
        <v>4680</v>
      </c>
      <c r="Q12" s="13">
        <f t="shared" si="8"/>
        <v>23940</v>
      </c>
    </row>
    <row r="13" s="1" customFormat="1" ht="19" customHeight="1" spans="1:17">
      <c r="A13" s="9" t="s">
        <v>20</v>
      </c>
      <c r="B13" s="9">
        <f t="shared" si="9"/>
        <v>5</v>
      </c>
      <c r="C13" s="9">
        <v>4</v>
      </c>
      <c r="D13" s="9">
        <f t="shared" si="0"/>
        <v>3120</v>
      </c>
      <c r="E13" s="9"/>
      <c r="F13" s="9">
        <f t="shared" si="1"/>
        <v>0</v>
      </c>
      <c r="G13" s="9">
        <v>1</v>
      </c>
      <c r="H13" s="9">
        <f t="shared" si="2"/>
        <v>1080</v>
      </c>
      <c r="I13" s="9">
        <f t="shared" si="3"/>
        <v>4200</v>
      </c>
      <c r="J13" s="13">
        <v>4</v>
      </c>
      <c r="K13" s="13">
        <f t="shared" si="4"/>
        <v>320</v>
      </c>
      <c r="L13" s="13"/>
      <c r="M13" s="13">
        <f t="shared" si="5"/>
        <v>0</v>
      </c>
      <c r="N13" s="13">
        <v>1</v>
      </c>
      <c r="O13" s="13">
        <f t="shared" si="6"/>
        <v>350</v>
      </c>
      <c r="P13" s="13">
        <f t="shared" si="7"/>
        <v>670</v>
      </c>
      <c r="Q13" s="13">
        <f t="shared" si="8"/>
        <v>4870</v>
      </c>
    </row>
    <row r="14" s="1" customFormat="1" ht="19" customHeight="1" spans="1:17">
      <c r="A14" s="9" t="s">
        <v>21</v>
      </c>
      <c r="B14" s="9">
        <f t="shared" si="9"/>
        <v>14</v>
      </c>
      <c r="C14" s="9">
        <v>11</v>
      </c>
      <c r="D14" s="9">
        <f t="shared" si="0"/>
        <v>8580</v>
      </c>
      <c r="E14" s="9"/>
      <c r="F14" s="9">
        <f t="shared" si="1"/>
        <v>0</v>
      </c>
      <c r="G14" s="9">
        <v>3</v>
      </c>
      <c r="H14" s="9">
        <f t="shared" si="2"/>
        <v>3240</v>
      </c>
      <c r="I14" s="9">
        <f t="shared" si="3"/>
        <v>11820</v>
      </c>
      <c r="J14" s="13">
        <v>11</v>
      </c>
      <c r="K14" s="13">
        <f t="shared" si="4"/>
        <v>880</v>
      </c>
      <c r="L14" s="13"/>
      <c r="M14" s="13">
        <f t="shared" si="5"/>
        <v>0</v>
      </c>
      <c r="N14" s="13">
        <v>3</v>
      </c>
      <c r="O14" s="13">
        <f t="shared" si="6"/>
        <v>1050</v>
      </c>
      <c r="P14" s="13">
        <f t="shared" si="7"/>
        <v>1930</v>
      </c>
      <c r="Q14" s="13">
        <f t="shared" si="8"/>
        <v>13750</v>
      </c>
    </row>
    <row r="15" s="1" customFormat="1" ht="19" customHeight="1" spans="1:17">
      <c r="A15" s="9" t="s">
        <v>22</v>
      </c>
      <c r="B15" s="9">
        <f t="shared" si="9"/>
        <v>26</v>
      </c>
      <c r="C15" s="9">
        <v>16</v>
      </c>
      <c r="D15" s="9">
        <f t="shared" si="0"/>
        <v>12480</v>
      </c>
      <c r="E15" s="9">
        <v>2</v>
      </c>
      <c r="F15" s="9">
        <f t="shared" si="1"/>
        <v>2160</v>
      </c>
      <c r="G15" s="9">
        <v>8</v>
      </c>
      <c r="H15" s="9">
        <f t="shared" si="2"/>
        <v>8640</v>
      </c>
      <c r="I15" s="9">
        <f t="shared" si="3"/>
        <v>23280</v>
      </c>
      <c r="J15" s="13">
        <v>16</v>
      </c>
      <c r="K15" s="13">
        <f t="shared" si="4"/>
        <v>1280</v>
      </c>
      <c r="L15" s="13">
        <v>2</v>
      </c>
      <c r="M15" s="13">
        <f t="shared" si="5"/>
        <v>2760</v>
      </c>
      <c r="N15" s="13">
        <v>8</v>
      </c>
      <c r="O15" s="13">
        <f t="shared" si="6"/>
        <v>2800</v>
      </c>
      <c r="P15" s="13">
        <f t="shared" si="7"/>
        <v>6840</v>
      </c>
      <c r="Q15" s="13">
        <f t="shared" si="8"/>
        <v>30120</v>
      </c>
    </row>
    <row r="16" s="1" customFormat="1" ht="19" customHeight="1" spans="1:17">
      <c r="A16" s="9" t="s">
        <v>23</v>
      </c>
      <c r="B16" s="9">
        <f t="shared" ref="B16:B23" si="10">C16+E16+G16</f>
        <v>13</v>
      </c>
      <c r="C16" s="9">
        <v>7</v>
      </c>
      <c r="D16" s="9">
        <f t="shared" si="0"/>
        <v>5460</v>
      </c>
      <c r="E16" s="9"/>
      <c r="F16" s="9">
        <f t="shared" si="1"/>
        <v>0</v>
      </c>
      <c r="G16" s="9">
        <v>6</v>
      </c>
      <c r="H16" s="9">
        <f t="shared" si="2"/>
        <v>6480</v>
      </c>
      <c r="I16" s="9">
        <f t="shared" ref="I16:I23" si="11">D:D+H:H+F:F</f>
        <v>11940</v>
      </c>
      <c r="J16" s="13">
        <v>7</v>
      </c>
      <c r="K16" s="13">
        <f t="shared" si="4"/>
        <v>560</v>
      </c>
      <c r="L16" s="13"/>
      <c r="M16" s="13">
        <f t="shared" si="5"/>
        <v>0</v>
      </c>
      <c r="N16" s="13">
        <v>6</v>
      </c>
      <c r="O16" s="13">
        <f t="shared" si="6"/>
        <v>2100</v>
      </c>
      <c r="P16" s="13">
        <f t="shared" ref="P16:P23" si="12">K:K+M:M+O:O</f>
        <v>2660</v>
      </c>
      <c r="Q16" s="13">
        <f t="shared" si="8"/>
        <v>14600</v>
      </c>
    </row>
    <row r="17" s="3" customFormat="1" ht="18" customHeight="1" spans="1:17">
      <c r="A17" s="13" t="s">
        <v>24</v>
      </c>
      <c r="B17" s="9">
        <f t="shared" si="10"/>
        <v>24</v>
      </c>
      <c r="C17" s="13">
        <v>16</v>
      </c>
      <c r="D17" s="9">
        <f t="shared" si="0"/>
        <v>12480</v>
      </c>
      <c r="E17" s="13"/>
      <c r="F17" s="9">
        <f t="shared" si="1"/>
        <v>0</v>
      </c>
      <c r="G17" s="13">
        <v>8</v>
      </c>
      <c r="H17" s="9">
        <f t="shared" si="2"/>
        <v>8640</v>
      </c>
      <c r="I17" s="9">
        <f t="shared" si="11"/>
        <v>21120</v>
      </c>
      <c r="J17" s="13">
        <v>16</v>
      </c>
      <c r="K17" s="13">
        <f t="shared" si="4"/>
        <v>1280</v>
      </c>
      <c r="L17" s="13"/>
      <c r="M17" s="13">
        <f t="shared" si="5"/>
        <v>0</v>
      </c>
      <c r="N17" s="13">
        <v>8</v>
      </c>
      <c r="O17" s="13">
        <f t="shared" si="6"/>
        <v>2800</v>
      </c>
      <c r="P17" s="13">
        <f t="shared" si="12"/>
        <v>4080</v>
      </c>
      <c r="Q17" s="13">
        <f t="shared" ref="Q17:Q23" si="13">I17+P17</f>
        <v>25200</v>
      </c>
    </row>
    <row r="18" s="1" customFormat="1" ht="19" customHeight="1" spans="1:17">
      <c r="A18" s="9" t="s">
        <v>25</v>
      </c>
      <c r="B18" s="9">
        <f t="shared" si="10"/>
        <v>17</v>
      </c>
      <c r="C18" s="9">
        <v>14</v>
      </c>
      <c r="D18" s="9">
        <f t="shared" si="0"/>
        <v>10920</v>
      </c>
      <c r="E18" s="9"/>
      <c r="F18" s="9">
        <f t="shared" si="1"/>
        <v>0</v>
      </c>
      <c r="G18" s="9">
        <v>3</v>
      </c>
      <c r="H18" s="9">
        <f t="shared" si="2"/>
        <v>3240</v>
      </c>
      <c r="I18" s="9">
        <f t="shared" si="11"/>
        <v>14160</v>
      </c>
      <c r="J18" s="13">
        <v>14</v>
      </c>
      <c r="K18" s="13">
        <f t="shared" si="4"/>
        <v>1120</v>
      </c>
      <c r="L18" s="13"/>
      <c r="M18" s="13">
        <f t="shared" si="5"/>
        <v>0</v>
      </c>
      <c r="N18" s="13">
        <v>3</v>
      </c>
      <c r="O18" s="13">
        <f t="shared" si="6"/>
        <v>1050</v>
      </c>
      <c r="P18" s="13">
        <f t="shared" si="12"/>
        <v>2170</v>
      </c>
      <c r="Q18" s="13">
        <f t="shared" si="13"/>
        <v>16330</v>
      </c>
    </row>
    <row r="19" s="1" customFormat="1" ht="19" customHeight="1" spans="1:17">
      <c r="A19" s="9" t="s">
        <v>26</v>
      </c>
      <c r="B19" s="9">
        <f t="shared" si="10"/>
        <v>16</v>
      </c>
      <c r="C19" s="9">
        <v>9</v>
      </c>
      <c r="D19" s="9">
        <f t="shared" si="0"/>
        <v>7020</v>
      </c>
      <c r="E19" s="9"/>
      <c r="F19" s="9">
        <f t="shared" si="1"/>
        <v>0</v>
      </c>
      <c r="G19" s="9">
        <v>7</v>
      </c>
      <c r="H19" s="9">
        <f t="shared" si="2"/>
        <v>7560</v>
      </c>
      <c r="I19" s="9">
        <f t="shared" si="11"/>
        <v>14580</v>
      </c>
      <c r="J19" s="13">
        <v>9</v>
      </c>
      <c r="K19" s="13">
        <f t="shared" si="4"/>
        <v>720</v>
      </c>
      <c r="L19" s="13"/>
      <c r="M19" s="13">
        <f t="shared" si="5"/>
        <v>0</v>
      </c>
      <c r="N19" s="13">
        <v>7</v>
      </c>
      <c r="O19" s="13">
        <f t="shared" si="6"/>
        <v>2450</v>
      </c>
      <c r="P19" s="13">
        <f t="shared" si="12"/>
        <v>3170</v>
      </c>
      <c r="Q19" s="13">
        <f t="shared" si="13"/>
        <v>17750</v>
      </c>
    </row>
    <row r="20" s="1" customFormat="1" ht="19" customHeight="1" spans="1:17">
      <c r="A20" s="9" t="s">
        <v>27</v>
      </c>
      <c r="B20" s="9">
        <f t="shared" si="10"/>
        <v>28</v>
      </c>
      <c r="C20" s="9">
        <v>27</v>
      </c>
      <c r="D20" s="9">
        <f t="shared" si="0"/>
        <v>21060</v>
      </c>
      <c r="E20" s="9"/>
      <c r="F20" s="9">
        <f t="shared" si="1"/>
        <v>0</v>
      </c>
      <c r="G20" s="9">
        <v>1</v>
      </c>
      <c r="H20" s="9">
        <f t="shared" si="2"/>
        <v>1080</v>
      </c>
      <c r="I20" s="9">
        <f t="shared" si="11"/>
        <v>22140</v>
      </c>
      <c r="J20" s="13">
        <v>27</v>
      </c>
      <c r="K20" s="13">
        <f t="shared" si="4"/>
        <v>2160</v>
      </c>
      <c r="L20" s="13"/>
      <c r="M20" s="13">
        <f t="shared" si="5"/>
        <v>0</v>
      </c>
      <c r="N20" s="13">
        <v>1</v>
      </c>
      <c r="O20" s="13">
        <f t="shared" si="6"/>
        <v>350</v>
      </c>
      <c r="P20" s="13">
        <f t="shared" si="12"/>
        <v>2510</v>
      </c>
      <c r="Q20" s="13">
        <f t="shared" si="13"/>
        <v>24650</v>
      </c>
    </row>
    <row r="21" s="1" customFormat="1" ht="19" customHeight="1" spans="1:17">
      <c r="A21" s="9" t="s">
        <v>28</v>
      </c>
      <c r="B21" s="9">
        <f t="shared" si="10"/>
        <v>9</v>
      </c>
      <c r="C21" s="9">
        <v>9</v>
      </c>
      <c r="D21" s="9">
        <f t="shared" si="0"/>
        <v>7020</v>
      </c>
      <c r="E21" s="9"/>
      <c r="F21" s="9">
        <f t="shared" si="1"/>
        <v>0</v>
      </c>
      <c r="G21" s="9"/>
      <c r="H21" s="9">
        <f t="shared" si="2"/>
        <v>0</v>
      </c>
      <c r="I21" s="9">
        <f t="shared" si="11"/>
        <v>7020</v>
      </c>
      <c r="J21" s="13">
        <v>9</v>
      </c>
      <c r="K21" s="13">
        <f t="shared" si="4"/>
        <v>720</v>
      </c>
      <c r="L21" s="13"/>
      <c r="M21" s="13">
        <f t="shared" si="5"/>
        <v>0</v>
      </c>
      <c r="N21" s="13"/>
      <c r="O21" s="13">
        <f t="shared" si="6"/>
        <v>0</v>
      </c>
      <c r="P21" s="13">
        <f t="shared" si="12"/>
        <v>720</v>
      </c>
      <c r="Q21" s="13">
        <f t="shared" si="13"/>
        <v>7740</v>
      </c>
    </row>
    <row r="22" s="1" customFormat="1" ht="18" customHeight="1" spans="1:17">
      <c r="A22" s="9" t="s">
        <v>29</v>
      </c>
      <c r="B22" s="9">
        <f t="shared" si="10"/>
        <v>65</v>
      </c>
      <c r="C22" s="9"/>
      <c r="D22" s="9">
        <f t="shared" si="0"/>
        <v>0</v>
      </c>
      <c r="E22" s="9">
        <v>65</v>
      </c>
      <c r="F22" s="9">
        <f t="shared" si="1"/>
        <v>70200</v>
      </c>
      <c r="G22" s="9"/>
      <c r="H22" s="9">
        <f t="shared" si="2"/>
        <v>0</v>
      </c>
      <c r="I22" s="9">
        <f t="shared" si="11"/>
        <v>70200</v>
      </c>
      <c r="J22" s="13"/>
      <c r="K22" s="13">
        <f t="shared" si="4"/>
        <v>0</v>
      </c>
      <c r="L22" s="13">
        <v>65</v>
      </c>
      <c r="M22" s="13">
        <f t="shared" si="5"/>
        <v>89700</v>
      </c>
      <c r="N22" s="13"/>
      <c r="O22" s="13">
        <f t="shared" si="6"/>
        <v>0</v>
      </c>
      <c r="P22" s="13">
        <f t="shared" si="12"/>
        <v>89700</v>
      </c>
      <c r="Q22" s="13">
        <f t="shared" si="13"/>
        <v>159900</v>
      </c>
    </row>
    <row r="23" s="1" customFormat="1" ht="33" customHeight="1" spans="1:17">
      <c r="A23" s="10" t="s">
        <v>30</v>
      </c>
      <c r="B23" s="9">
        <f t="shared" si="10"/>
        <v>0</v>
      </c>
      <c r="C23" s="9"/>
      <c r="D23" s="9">
        <f t="shared" si="0"/>
        <v>0</v>
      </c>
      <c r="E23" s="9">
        <v>0</v>
      </c>
      <c r="F23" s="9">
        <f t="shared" si="1"/>
        <v>0</v>
      </c>
      <c r="G23" s="9"/>
      <c r="H23" s="9">
        <f t="shared" si="2"/>
        <v>0</v>
      </c>
      <c r="I23" s="9">
        <f t="shared" si="11"/>
        <v>0</v>
      </c>
      <c r="J23" s="13"/>
      <c r="K23" s="13">
        <f t="shared" si="4"/>
        <v>0</v>
      </c>
      <c r="L23" s="13">
        <v>0</v>
      </c>
      <c r="M23" s="13">
        <f t="shared" si="5"/>
        <v>0</v>
      </c>
      <c r="N23" s="13"/>
      <c r="O23" s="13">
        <f t="shared" si="6"/>
        <v>0</v>
      </c>
      <c r="P23" s="13">
        <f t="shared" si="12"/>
        <v>0</v>
      </c>
      <c r="Q23" s="13">
        <f t="shared" si="13"/>
        <v>0</v>
      </c>
    </row>
    <row r="24" s="4" customFormat="1" ht="19" customHeight="1" spans="1:17">
      <c r="A24" s="9" t="s">
        <v>11</v>
      </c>
      <c r="B24" s="9">
        <f>SUM(B5:B23)</f>
        <v>341</v>
      </c>
      <c r="C24" s="9">
        <f t="shared" ref="C24:Q24" si="14">SUM(C5:C23)</f>
        <v>202</v>
      </c>
      <c r="D24" s="9">
        <f t="shared" si="14"/>
        <v>157560</v>
      </c>
      <c r="E24" s="9">
        <f t="shared" si="14"/>
        <v>69</v>
      </c>
      <c r="F24" s="9">
        <f t="shared" si="14"/>
        <v>74520</v>
      </c>
      <c r="G24" s="9">
        <f t="shared" si="14"/>
        <v>70</v>
      </c>
      <c r="H24" s="9">
        <f t="shared" si="14"/>
        <v>75600</v>
      </c>
      <c r="I24" s="9">
        <f t="shared" si="14"/>
        <v>307680</v>
      </c>
      <c r="J24" s="9">
        <f t="shared" si="14"/>
        <v>202</v>
      </c>
      <c r="K24" s="9">
        <f t="shared" si="14"/>
        <v>16160</v>
      </c>
      <c r="L24" s="9">
        <f t="shared" si="14"/>
        <v>69</v>
      </c>
      <c r="M24" s="9">
        <f t="shared" si="14"/>
        <v>95220</v>
      </c>
      <c r="N24" s="9">
        <f t="shared" si="14"/>
        <v>70</v>
      </c>
      <c r="O24" s="9">
        <f t="shared" si="14"/>
        <v>24500</v>
      </c>
      <c r="P24" s="9">
        <f t="shared" si="14"/>
        <v>135880</v>
      </c>
      <c r="Q24" s="9">
        <f t="shared" si="14"/>
        <v>443560</v>
      </c>
    </row>
    <row r="25" s="4" customFormat="1" ht="33" hidden="1" customHeight="1" spans="1:17">
      <c r="A25" s="14" t="s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ht="16" hidden="1" customHeight="1" spans="1:17">
      <c r="A26" s="15" t="s">
        <v>32</v>
      </c>
      <c r="B26" s="15"/>
      <c r="C26" s="15"/>
      <c r="D26" s="15"/>
      <c r="E26" s="15"/>
      <c r="F26" s="15"/>
      <c r="G26" s="15"/>
      <c r="H26" s="15"/>
      <c r="I26" s="26"/>
      <c r="J26" s="15"/>
      <c r="K26" s="15"/>
      <c r="L26" s="27"/>
      <c r="M26" s="28"/>
      <c r="N26" s="28"/>
      <c r="O26" s="28"/>
      <c r="P26" s="28"/>
      <c r="Q26" s="29"/>
    </row>
    <row r="27" ht="16" hidden="1" customHeight="1" spans="1:17">
      <c r="A27" s="15" t="s">
        <v>33</v>
      </c>
      <c r="B27" s="15"/>
      <c r="C27" s="15"/>
      <c r="D27" s="15"/>
      <c r="E27" s="15"/>
      <c r="F27" s="15"/>
      <c r="G27" s="15"/>
      <c r="H27" s="15"/>
      <c r="I27" s="26"/>
      <c r="J27" s="15"/>
      <c r="K27" s="15"/>
      <c r="L27" s="27"/>
      <c r="M27" s="28"/>
      <c r="N27" s="28"/>
      <c r="O27" s="28"/>
      <c r="P27" s="28"/>
      <c r="Q27" s="30"/>
    </row>
    <row r="28" ht="16" hidden="1" customHeight="1" spans="1:17">
      <c r="A28" s="15" t="s">
        <v>34</v>
      </c>
      <c r="B28" s="15"/>
      <c r="C28" s="15"/>
      <c r="D28" s="15"/>
      <c r="E28" s="15"/>
      <c r="F28" s="15"/>
      <c r="G28" s="15"/>
      <c r="H28" s="15"/>
      <c r="I28" s="26"/>
      <c r="J28" s="15"/>
      <c r="K28" s="15"/>
      <c r="L28" s="27"/>
      <c r="M28" s="28"/>
      <c r="N28" s="28"/>
      <c r="O28" s="28"/>
      <c r="P28" s="28"/>
      <c r="Q28" s="29"/>
    </row>
  </sheetData>
  <mergeCells count="11">
    <mergeCell ref="A1:Q1"/>
    <mergeCell ref="A2:Q2"/>
    <mergeCell ref="C3:I3"/>
    <mergeCell ref="J3:P3"/>
    <mergeCell ref="A25:Q25"/>
    <mergeCell ref="A26:P26"/>
    <mergeCell ref="A27:P27"/>
    <mergeCell ref="A28:P28"/>
    <mergeCell ref="A3:A4"/>
    <mergeCell ref="B3:B4"/>
    <mergeCell ref="Q3:Q4"/>
  </mergeCells>
  <printOptions horizontalCentered="1"/>
  <pageMargins left="0.393055555555556" right="0.275" top="0.393055555555556" bottom="0.236111111111111" header="0.5" footer="0.590277777777778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2020-07-16T08:25:00Z</dcterms:created>
  <dcterms:modified xsi:type="dcterms:W3CDTF">2022-09-21T09:18:43Z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9051AF5E809840B99B7AB26D5CFA7B53</vt:lpwstr>
  </property>
</Properties>
</file>