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1" sheetId="1" r:id="rId1"/>
  </sheets>
  <definedNames>
    <definedName name="_xlnm._FilterDatabase" localSheetId="0" hidden="1">'1'!$A$5:$N$24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<sst xmlns="http://schemas.openxmlformats.org/spreadsheetml/2006/main" count="38" uniqueCount="38">
  <si>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信丰县2023年1月高龄老人长寿补贴发放汇总表</t>
  </si>
  <si>
    <t>编制单位（公章）：</t>
  </si>
  <si>
    <t>单位：人、元</t>
  </si>
  <si>
    <t>乡  镇</t>
  </si>
  <si>
    <t>80—84
周岁</t>
  </si>
  <si>
    <t>补助金额
（50元）</t>
  </si>
  <si>
    <t>85—89
周岁</t>
  </si>
  <si>
    <t>补助金额
（100元）</t>
  </si>
  <si>
    <t>90—94
周岁</t>
  </si>
  <si>
    <t>补助金额
（200元）</t>
  </si>
  <si>
    <t>95—99
周岁</t>
  </si>
  <si>
    <t>补助金额
（300元）</t>
  </si>
  <si>
    <t>100周
岁以上</t>
  </si>
  <si>
    <t>补助金额
（1000元）</t>
  </si>
  <si>
    <t>发放人数</t>
  </si>
  <si>
    <t>补助金额合计</t>
  </si>
  <si>
    <t>补发金额</t>
  </si>
  <si>
    <t>嘉定镇</t>
  </si>
  <si>
    <t>大塘埠镇</t>
  </si>
  <si>
    <t>西牛镇</t>
  </si>
  <si>
    <t>铁石口镇</t>
  </si>
  <si>
    <t>小江镇</t>
  </si>
  <si>
    <t>古陂镇</t>
  </si>
  <si>
    <t>大桥镇</t>
  </si>
  <si>
    <t>新田镇</t>
  </si>
  <si>
    <t>安西镇</t>
  </si>
  <si>
    <t>正平镇</t>
  </si>
  <si>
    <t>小河镇</t>
  </si>
  <si>
    <t>大阿镇</t>
  </si>
  <si>
    <t>油山镇</t>
  </si>
  <si>
    <t>虎山乡</t>
  </si>
  <si>
    <t>崇仙乡</t>
  </si>
  <si>
    <t>万隆乡</t>
  </si>
  <si>
    <t>城市社区管委会</t>
  </si>
  <si>
    <t>合  计</t>
  </si>
  <si>
    <t>审批人：</t>
  </si>
  <si>
    <t>审核人：                                             财政审核意见：</t>
  </si>
  <si>
    <t>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</si>
</sst>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4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178" fontId="0" fillId="18" borderId="0" xfId="0" applyNumberFormat="1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178" fontId="2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178" fontId="1" fillId="18" borderId="0" xfId="0" applyNumberFormat="1" applyFont="1" applyFill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178" fontId="1" fillId="18" borderId="10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178" fontId="1" fillId="18" borderId="11" xfId="0" applyNumberFormat="1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178" fontId="0" fillId="18" borderId="0" xfId="0" applyNumberFormat="1" applyFont="1" applyFill="1" applyAlignment="1">
      <alignment vertical="center"/>
    </xf>
    <xf numFmtId="178" fontId="0" fillId="18" borderId="0" xfId="0" applyNumberFormat="1" applyFont="1" applyFill="1" applyAlignment="1">
      <alignment vertical="center"/>
    </xf>
    <xf numFmtId="178" fontId="0" fillId="18" borderId="0" xfId="0" applyNumberFormat="1" applyFont="1" applyFill="1" applyBorder="1" applyAlignment="1">
      <alignment horizontal="left" vertical="center"/>
    </xf>
    <xf numFmtId="178" fontId="0" fillId="18" borderId="0" xfId="0" applyNumberFormat="1" applyFont="1" applyFill="1" applyBorder="1" applyAlignment="1">
      <alignment vertical="center"/>
    </xf>
    <xf numFmtId="178" fontId="0" fillId="18" borderId="0" xfId="0" applyNumberFormat="1" applyFont="1" applyFill="1" applyBorder="1" applyAlignment="1">
      <alignment vertical="center"/>
    </xf>
    <xf numFmtId="178" fontId="1" fillId="18" borderId="0" xfId="0" applyNumberFormat="1" applyFont="1" applyFill="1" applyBorder="1" applyAlignment="1">
      <alignment horizontal="left" vertical="center"/>
    </xf>
    <xf numFmtId="178" fontId="1" fillId="18" borderId="0" xfId="0" applyNumberFormat="1" applyFont="1" applyFill="1" applyAlignment="1">
      <alignment vertical="center"/>
    </xf>
    <xf numFmtId="178" fontId="1" fillId="18" borderId="12" xfId="0" applyNumberFormat="1" applyFont="1" applyFill="1" applyBorder="1" applyAlignment="1">
      <alignment horizontal="center" vertical="center" wrapText="1"/>
    </xf>
    <xf numFmtId="178" fontId="0" fillId="18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5" zoomScaleNormal="85" workbookViewId="0" topLeftCell="A1">
      <pane xSplit="3" ySplit="5" topLeftCell="D6" activePane="bottomRight" state="frozen"/>
      <selection pane="bottomRight" activeCell="P10" sqref="P10"/>
    </sheetView>
  </sheetViews>
  <sheetFormatPr defaultColWidth="9.00390625" defaultRowHeight="14.25"/>
  <cols>
    <col min="1" max="1" width="11.875" style="2" customWidth="1"/>
    <col min="2" max="2" width="8.75390625" style="3" customWidth="1"/>
    <col min="3" max="3" width="10.875" style="3" customWidth="1"/>
    <col min="4" max="4" width="8.75390625" style="3" customWidth="1"/>
    <col min="5" max="5" width="10.25390625" style="3" customWidth="1"/>
    <col min="6" max="6" width="7.00390625" style="3" customWidth="1"/>
    <col min="7" max="7" width="9.875" style="3" customWidth="1"/>
    <col min="8" max="8" width="7.125" style="3" customWidth="1"/>
    <col min="9" max="9" width="9.875" style="3" customWidth="1"/>
    <col min="10" max="10" width="6.875" style="3" customWidth="1"/>
    <col min="11" max="11" width="11.875" style="3" customWidth="1"/>
    <col min="12" max="12" width="10.00390625" style="3" customWidth="1"/>
    <col min="13" max="13" width="13.25390625" style="3" customWidth="1"/>
    <col min="14" max="14" width="9.375" style="3" customWidth="1"/>
    <col min="15" max="16384" width="9.00390625" style="2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21" t="s">
        <v>2</v>
      </c>
      <c r="M3" s="7"/>
      <c r="N3" s="7"/>
    </row>
    <row r="4" spans="1:14" ht="1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2" t="s">
        <v>15</v>
      </c>
      <c r="N4" s="9" t="s">
        <v>16</v>
      </c>
    </row>
    <row r="5" spans="1:14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11"/>
    </row>
    <row r="6" spans="1:14" ht="19.5" customHeight="1">
      <c r="A6" s="12" t="s">
        <v>17</v>
      </c>
      <c r="B6" s="13">
        <v>896</v>
      </c>
      <c r="C6" s="13">
        <f>B6*50</f>
        <v>44800</v>
      </c>
      <c r="D6" s="13">
        <v>510</v>
      </c>
      <c r="E6" s="13">
        <f>D6*100</f>
        <v>51000</v>
      </c>
      <c r="F6" s="13">
        <v>144</v>
      </c>
      <c r="G6" s="13">
        <f>F6*200</f>
        <v>28800</v>
      </c>
      <c r="H6" s="13">
        <v>32</v>
      </c>
      <c r="I6" s="13">
        <f>H6*300</f>
        <v>9600</v>
      </c>
      <c r="J6" s="13">
        <v>3</v>
      </c>
      <c r="K6" s="13">
        <f>J6*1000</f>
        <v>3000</v>
      </c>
      <c r="L6" s="13">
        <f aca="true" t="shared" si="0" ref="L6:L12">B6+D6+F6+H6+J6</f>
        <v>1585</v>
      </c>
      <c r="M6" s="13">
        <f aca="true" t="shared" si="1" ref="M6:M12">C6+E6+G6+I6+K6</f>
        <v>137200</v>
      </c>
      <c r="N6" s="12"/>
    </row>
    <row r="7" spans="1:14" ht="19.5" customHeight="1">
      <c r="A7" s="12" t="s">
        <v>18</v>
      </c>
      <c r="B7" s="13">
        <v>660</v>
      </c>
      <c r="C7" s="13">
        <v>33000</v>
      </c>
      <c r="D7" s="13">
        <v>361</v>
      </c>
      <c r="E7" s="13">
        <v>36100</v>
      </c>
      <c r="F7" s="13">
        <v>130</v>
      </c>
      <c r="G7" s="13">
        <v>26000</v>
      </c>
      <c r="H7" s="13">
        <v>17</v>
      </c>
      <c r="I7" s="13">
        <v>5100</v>
      </c>
      <c r="J7" s="13">
        <v>3</v>
      </c>
      <c r="K7" s="13">
        <v>3000</v>
      </c>
      <c r="L7" s="13">
        <f t="shared" si="0"/>
        <v>1171</v>
      </c>
      <c r="M7" s="13">
        <f>K7+I7+G7+E7+C7</f>
        <v>103200</v>
      </c>
      <c r="N7" s="12"/>
    </row>
    <row r="8" spans="1:14" ht="19.5" customHeight="1">
      <c r="A8" s="12" t="s">
        <v>19</v>
      </c>
      <c r="B8" s="13">
        <v>636</v>
      </c>
      <c r="C8" s="13">
        <v>31800</v>
      </c>
      <c r="D8" s="13">
        <v>402</v>
      </c>
      <c r="E8" s="13">
        <v>40200</v>
      </c>
      <c r="F8" s="13">
        <v>111</v>
      </c>
      <c r="G8" s="13">
        <v>22200</v>
      </c>
      <c r="H8" s="13">
        <v>20</v>
      </c>
      <c r="I8" s="13">
        <v>6000</v>
      </c>
      <c r="J8" s="13">
        <v>2</v>
      </c>
      <c r="K8" s="13">
        <v>2000</v>
      </c>
      <c r="L8" s="13">
        <f t="shared" si="0"/>
        <v>1171</v>
      </c>
      <c r="M8" s="13">
        <f t="shared" si="1"/>
        <v>102200</v>
      </c>
      <c r="N8" s="12"/>
    </row>
    <row r="9" spans="1:14" ht="19.5" customHeight="1">
      <c r="A9" s="12" t="s">
        <v>20</v>
      </c>
      <c r="B9" s="13">
        <v>339</v>
      </c>
      <c r="C9" s="13">
        <v>16950</v>
      </c>
      <c r="D9" s="13">
        <v>204</v>
      </c>
      <c r="E9" s="13">
        <f aca="true" t="shared" si="2" ref="E9:E14">D9*100</f>
        <v>20400</v>
      </c>
      <c r="F9" s="13">
        <v>55</v>
      </c>
      <c r="G9" s="13">
        <f aca="true" t="shared" si="3" ref="G9:G14">F9*200</f>
        <v>11000</v>
      </c>
      <c r="H9" s="13">
        <v>13</v>
      </c>
      <c r="I9" s="13">
        <f aca="true" t="shared" si="4" ref="I9:I14">H9*300</f>
        <v>3900</v>
      </c>
      <c r="J9" s="13">
        <v>3</v>
      </c>
      <c r="K9" s="13">
        <f aca="true" t="shared" si="5" ref="K9:K14">J9*1000</f>
        <v>3000</v>
      </c>
      <c r="L9" s="13">
        <f t="shared" si="0"/>
        <v>614</v>
      </c>
      <c r="M9" s="13">
        <f t="shared" si="1"/>
        <v>55250</v>
      </c>
      <c r="N9" s="12"/>
    </row>
    <row r="10" spans="1:14" ht="19.5" customHeight="1">
      <c r="A10" s="12" t="s">
        <v>21</v>
      </c>
      <c r="B10" s="13">
        <v>296</v>
      </c>
      <c r="C10" s="13">
        <f>B10*50</f>
        <v>14800</v>
      </c>
      <c r="D10" s="13">
        <v>194</v>
      </c>
      <c r="E10" s="13">
        <f t="shared" si="2"/>
        <v>19400</v>
      </c>
      <c r="F10" s="13">
        <v>47</v>
      </c>
      <c r="G10" s="13">
        <f t="shared" si="3"/>
        <v>9400</v>
      </c>
      <c r="H10" s="13">
        <v>15</v>
      </c>
      <c r="I10" s="13">
        <f t="shared" si="4"/>
        <v>4500</v>
      </c>
      <c r="J10" s="13">
        <v>1</v>
      </c>
      <c r="K10" s="13">
        <f t="shared" si="5"/>
        <v>1000</v>
      </c>
      <c r="L10" s="13">
        <f t="shared" si="0"/>
        <v>553</v>
      </c>
      <c r="M10" s="13">
        <f t="shared" si="1"/>
        <v>49100</v>
      </c>
      <c r="N10" s="12"/>
    </row>
    <row r="11" spans="1:14" ht="19.5" customHeight="1">
      <c r="A11" s="12" t="s">
        <v>22</v>
      </c>
      <c r="B11" s="13">
        <v>422</v>
      </c>
      <c r="C11" s="13">
        <v>21100</v>
      </c>
      <c r="D11" s="13">
        <v>208</v>
      </c>
      <c r="E11" s="13">
        <v>20800</v>
      </c>
      <c r="F11" s="13">
        <v>51</v>
      </c>
      <c r="G11" s="13">
        <v>10200</v>
      </c>
      <c r="H11" s="13">
        <v>10</v>
      </c>
      <c r="I11" s="13">
        <v>3000</v>
      </c>
      <c r="J11" s="13">
        <v>4</v>
      </c>
      <c r="K11" s="13">
        <v>4000</v>
      </c>
      <c r="L11" s="13">
        <f t="shared" si="0"/>
        <v>695</v>
      </c>
      <c r="M11" s="13">
        <f t="shared" si="1"/>
        <v>59100</v>
      </c>
      <c r="N11" s="12"/>
    </row>
    <row r="12" spans="1:14" ht="19.5" customHeight="1">
      <c r="A12" s="12" t="s">
        <v>23</v>
      </c>
      <c r="B12" s="13">
        <v>213</v>
      </c>
      <c r="C12" s="13">
        <v>10650</v>
      </c>
      <c r="D12" s="13">
        <v>127</v>
      </c>
      <c r="E12" s="13">
        <v>12700</v>
      </c>
      <c r="F12" s="13">
        <v>26</v>
      </c>
      <c r="G12" s="13">
        <v>5200</v>
      </c>
      <c r="H12" s="13">
        <v>5</v>
      </c>
      <c r="I12" s="13">
        <v>1500</v>
      </c>
      <c r="J12" s="13">
        <v>0</v>
      </c>
      <c r="K12" s="13">
        <v>0</v>
      </c>
      <c r="L12" s="13">
        <f t="shared" si="0"/>
        <v>371</v>
      </c>
      <c r="M12" s="13">
        <f t="shared" si="1"/>
        <v>30050</v>
      </c>
      <c r="N12" s="12"/>
    </row>
    <row r="13" spans="1:14" ht="19.5" customHeight="1">
      <c r="A13" s="12" t="s">
        <v>24</v>
      </c>
      <c r="B13" s="13">
        <v>289</v>
      </c>
      <c r="C13" s="13">
        <v>14450</v>
      </c>
      <c r="D13" s="13">
        <v>136</v>
      </c>
      <c r="E13" s="13">
        <v>13600</v>
      </c>
      <c r="F13" s="13">
        <v>48</v>
      </c>
      <c r="G13" s="13">
        <v>9600</v>
      </c>
      <c r="H13" s="13">
        <v>11</v>
      </c>
      <c r="I13" s="13">
        <v>3300</v>
      </c>
      <c r="J13" s="13">
        <v>0</v>
      </c>
      <c r="K13" s="13">
        <f t="shared" si="5"/>
        <v>0</v>
      </c>
      <c r="L13" s="13">
        <f aca="true" t="shared" si="6" ref="L13:L17">B13+D13+F13+H13+J13</f>
        <v>484</v>
      </c>
      <c r="M13" s="13">
        <f aca="true" t="shared" si="7" ref="M13:M17">C13+E13+G13+I13+K13</f>
        <v>40950</v>
      </c>
      <c r="N13" s="12"/>
    </row>
    <row r="14" spans="1:14" ht="19.5" customHeight="1">
      <c r="A14" s="12" t="s">
        <v>25</v>
      </c>
      <c r="B14" s="13">
        <v>438</v>
      </c>
      <c r="C14" s="13">
        <v>21900</v>
      </c>
      <c r="D14" s="13">
        <v>283</v>
      </c>
      <c r="E14" s="13">
        <f t="shared" si="2"/>
        <v>28300</v>
      </c>
      <c r="F14" s="13">
        <v>83</v>
      </c>
      <c r="G14" s="13">
        <f t="shared" si="3"/>
        <v>16600</v>
      </c>
      <c r="H14" s="13">
        <v>21</v>
      </c>
      <c r="I14" s="13">
        <f t="shared" si="4"/>
        <v>6300</v>
      </c>
      <c r="J14" s="13">
        <v>1</v>
      </c>
      <c r="K14" s="13">
        <f t="shared" si="5"/>
        <v>1000</v>
      </c>
      <c r="L14" s="13">
        <f t="shared" si="6"/>
        <v>826</v>
      </c>
      <c r="M14" s="13">
        <f t="shared" si="7"/>
        <v>74100</v>
      </c>
      <c r="N14" s="12"/>
    </row>
    <row r="15" spans="1:14" ht="19.5" customHeight="1">
      <c r="A15" s="12" t="s">
        <v>26</v>
      </c>
      <c r="B15" s="13">
        <v>668</v>
      </c>
      <c r="C15" s="13">
        <v>33400</v>
      </c>
      <c r="D15" s="13">
        <v>354</v>
      </c>
      <c r="E15" s="13">
        <v>35400</v>
      </c>
      <c r="F15" s="13">
        <v>83</v>
      </c>
      <c r="G15" s="13">
        <v>16600</v>
      </c>
      <c r="H15" s="13">
        <v>9</v>
      </c>
      <c r="I15" s="13">
        <v>2700</v>
      </c>
      <c r="J15" s="13">
        <v>1</v>
      </c>
      <c r="K15" s="13">
        <v>1000</v>
      </c>
      <c r="L15" s="13">
        <f t="shared" si="6"/>
        <v>1115</v>
      </c>
      <c r="M15" s="13">
        <f t="shared" si="7"/>
        <v>89100</v>
      </c>
      <c r="N15" s="12"/>
    </row>
    <row r="16" spans="1:14" ht="19.5" customHeight="1">
      <c r="A16" s="12" t="s">
        <v>27</v>
      </c>
      <c r="B16" s="13">
        <v>415</v>
      </c>
      <c r="C16" s="13">
        <f>B16*50+1050</f>
        <v>21800</v>
      </c>
      <c r="D16" s="13">
        <v>258</v>
      </c>
      <c r="E16" s="13">
        <f>D16*100+400</f>
        <v>26200</v>
      </c>
      <c r="F16" s="13">
        <v>40</v>
      </c>
      <c r="G16" s="13">
        <f>F16*200</f>
        <v>8000</v>
      </c>
      <c r="H16" s="13">
        <v>17</v>
      </c>
      <c r="I16" s="13">
        <f>H16*300</f>
        <v>5100</v>
      </c>
      <c r="J16" s="13">
        <v>0</v>
      </c>
      <c r="K16" s="13">
        <v>0</v>
      </c>
      <c r="L16" s="13">
        <f>B16+D16+F16+H16</f>
        <v>730</v>
      </c>
      <c r="M16" s="13">
        <f>C16+E16+G16+I16+J16+K16</f>
        <v>61100</v>
      </c>
      <c r="N16" s="12"/>
    </row>
    <row r="17" spans="1:14" ht="19.5" customHeight="1">
      <c r="A17" s="12" t="s">
        <v>28</v>
      </c>
      <c r="B17" s="13">
        <v>526</v>
      </c>
      <c r="C17" s="13">
        <v>26300</v>
      </c>
      <c r="D17" s="13">
        <v>270</v>
      </c>
      <c r="E17" s="13">
        <v>27000</v>
      </c>
      <c r="F17" s="13">
        <v>82</v>
      </c>
      <c r="G17" s="13">
        <v>16400</v>
      </c>
      <c r="H17" s="13">
        <v>22</v>
      </c>
      <c r="I17" s="13">
        <v>6600</v>
      </c>
      <c r="J17" s="13">
        <v>2</v>
      </c>
      <c r="K17" s="13">
        <v>2000</v>
      </c>
      <c r="L17" s="13">
        <f t="shared" si="6"/>
        <v>902</v>
      </c>
      <c r="M17" s="13">
        <f t="shared" si="7"/>
        <v>78300</v>
      </c>
      <c r="N17" s="12"/>
    </row>
    <row r="18" spans="1:14" ht="19.5" customHeight="1">
      <c r="A18" s="12" t="s">
        <v>29</v>
      </c>
      <c r="B18" s="13">
        <v>242</v>
      </c>
      <c r="C18" s="13">
        <v>16250</v>
      </c>
      <c r="D18" s="13">
        <v>109</v>
      </c>
      <c r="E18" s="13">
        <v>10900</v>
      </c>
      <c r="F18" s="13">
        <v>42</v>
      </c>
      <c r="G18" s="13">
        <v>8400</v>
      </c>
      <c r="H18" s="13">
        <v>3</v>
      </c>
      <c r="I18" s="13">
        <v>900</v>
      </c>
      <c r="J18" s="13">
        <v>0</v>
      </c>
      <c r="K18" s="13">
        <v>0</v>
      </c>
      <c r="L18" s="13">
        <v>396</v>
      </c>
      <c r="M18" s="13">
        <v>36450</v>
      </c>
      <c r="N18" s="12"/>
    </row>
    <row r="19" spans="1:14" ht="19.5" customHeight="1">
      <c r="A19" s="12" t="s">
        <v>30</v>
      </c>
      <c r="B19" s="13">
        <v>218</v>
      </c>
      <c r="C19" s="13">
        <v>10900</v>
      </c>
      <c r="D19" s="13">
        <v>132</v>
      </c>
      <c r="E19" s="13">
        <f>D19*100</f>
        <v>13200</v>
      </c>
      <c r="F19" s="13">
        <v>40</v>
      </c>
      <c r="G19" s="13">
        <f>F19*200</f>
        <v>8000</v>
      </c>
      <c r="H19" s="13">
        <v>11</v>
      </c>
      <c r="I19" s="13">
        <f>H19*300</f>
        <v>3300</v>
      </c>
      <c r="J19" s="13">
        <v>1</v>
      </c>
      <c r="K19" s="13">
        <f>J19*1000</f>
        <v>1000</v>
      </c>
      <c r="L19" s="13">
        <f aca="true" t="shared" si="8" ref="L19:L22">B19+D19+F19+H19+J19</f>
        <v>402</v>
      </c>
      <c r="M19" s="13">
        <f aca="true" t="shared" si="9" ref="M19:M22">C19+E19+G19+I19+K19</f>
        <v>36400</v>
      </c>
      <c r="N19" s="12"/>
    </row>
    <row r="20" spans="1:14" s="1" customFormat="1" ht="19.5" customHeight="1">
      <c r="A20" s="12" t="s">
        <v>31</v>
      </c>
      <c r="B20" s="13">
        <v>203</v>
      </c>
      <c r="C20" s="13">
        <v>10150</v>
      </c>
      <c r="D20" s="13">
        <v>111</v>
      </c>
      <c r="E20" s="13">
        <v>11100</v>
      </c>
      <c r="F20" s="13">
        <v>30</v>
      </c>
      <c r="G20" s="13">
        <v>6000</v>
      </c>
      <c r="H20" s="13">
        <v>4</v>
      </c>
      <c r="I20" s="13">
        <v>1200</v>
      </c>
      <c r="J20" s="13">
        <v>0</v>
      </c>
      <c r="K20" s="13">
        <v>0</v>
      </c>
      <c r="L20" s="13">
        <f t="shared" si="8"/>
        <v>348</v>
      </c>
      <c r="M20" s="13">
        <f t="shared" si="9"/>
        <v>28450</v>
      </c>
      <c r="N20" s="12"/>
    </row>
    <row r="21" spans="1:14" s="1" customFormat="1" ht="19.5" customHeight="1">
      <c r="A21" s="12" t="s">
        <v>32</v>
      </c>
      <c r="B21" s="13">
        <v>274</v>
      </c>
      <c r="C21" s="13">
        <v>13700</v>
      </c>
      <c r="D21" s="13">
        <v>112</v>
      </c>
      <c r="E21" s="13">
        <v>11200</v>
      </c>
      <c r="F21" s="13">
        <v>35</v>
      </c>
      <c r="G21" s="13">
        <v>7000</v>
      </c>
      <c r="H21" s="13">
        <v>0</v>
      </c>
      <c r="I21" s="13">
        <v>0</v>
      </c>
      <c r="J21" s="13">
        <v>2</v>
      </c>
      <c r="K21" s="13">
        <v>2000</v>
      </c>
      <c r="L21" s="13">
        <v>423</v>
      </c>
      <c r="M21" s="13">
        <v>33900</v>
      </c>
      <c r="N21" s="12"/>
    </row>
    <row r="22" spans="1:14" ht="19.5" customHeight="1">
      <c r="A22" s="12" t="s">
        <v>33</v>
      </c>
      <c r="B22" s="13">
        <v>549</v>
      </c>
      <c r="C22" s="13">
        <v>27450</v>
      </c>
      <c r="D22" s="13">
        <v>265</v>
      </c>
      <c r="E22" s="13">
        <v>26500</v>
      </c>
      <c r="F22" s="13">
        <v>61</v>
      </c>
      <c r="G22" s="13">
        <v>12200</v>
      </c>
      <c r="H22" s="13">
        <v>9</v>
      </c>
      <c r="I22" s="13">
        <v>2700</v>
      </c>
      <c r="J22" s="13">
        <v>0</v>
      </c>
      <c r="K22" s="13">
        <v>0</v>
      </c>
      <c r="L22" s="13">
        <f t="shared" si="8"/>
        <v>884</v>
      </c>
      <c r="M22" s="13">
        <f t="shared" si="9"/>
        <v>68850</v>
      </c>
      <c r="N22" s="12"/>
    </row>
    <row r="23" spans="1:14" ht="19.5" customHeight="1">
      <c r="A23" s="12" t="s">
        <v>34</v>
      </c>
      <c r="B23" s="13">
        <f aca="true" t="shared" si="10" ref="B23:N23">SUM(B6:B22)</f>
        <v>7284</v>
      </c>
      <c r="C23" s="13">
        <f t="shared" si="10"/>
        <v>369400</v>
      </c>
      <c r="D23" s="13">
        <f t="shared" si="10"/>
        <v>4036</v>
      </c>
      <c r="E23" s="13">
        <f t="shared" si="10"/>
        <v>404000</v>
      </c>
      <c r="F23" s="13">
        <f t="shared" si="10"/>
        <v>1108</v>
      </c>
      <c r="G23" s="13">
        <f t="shared" si="10"/>
        <v>221600</v>
      </c>
      <c r="H23" s="13">
        <f t="shared" si="10"/>
        <v>219</v>
      </c>
      <c r="I23" s="13">
        <f t="shared" si="10"/>
        <v>65700</v>
      </c>
      <c r="J23" s="13">
        <f t="shared" si="10"/>
        <v>23</v>
      </c>
      <c r="K23" s="13">
        <f t="shared" si="10"/>
        <v>23000</v>
      </c>
      <c r="L23" s="13">
        <f t="shared" si="10"/>
        <v>12670</v>
      </c>
      <c r="M23" s="13">
        <f t="shared" si="10"/>
        <v>1083700</v>
      </c>
      <c r="N23" s="12"/>
    </row>
    <row r="24" spans="1:14" ht="54.75" customHeight="1">
      <c r="A24" s="14" t="s">
        <v>35</v>
      </c>
      <c r="B24" s="15"/>
      <c r="C24" s="15"/>
      <c r="D24" s="16"/>
      <c r="E24" s="17" t="s">
        <v>36</v>
      </c>
      <c r="F24" s="18"/>
      <c r="G24" s="19"/>
      <c r="H24" s="18"/>
      <c r="I24" s="18"/>
      <c r="J24" s="23" t="s">
        <v>37</v>
      </c>
      <c r="K24" s="23"/>
      <c r="L24" s="23"/>
      <c r="M24" s="23"/>
      <c r="N24" s="23"/>
    </row>
    <row r="25" spans="2:12" ht="22.5" customHeight="1">
      <c r="B25" s="20"/>
      <c r="C25" s="20"/>
      <c r="D25" s="20"/>
      <c r="F25" s="20"/>
      <c r="H25" s="20"/>
      <c r="I25" s="20"/>
      <c r="J25" s="20"/>
      <c r="K25" s="20"/>
      <c r="L25" s="20"/>
    </row>
  </sheetData>
  <sheetProtection/>
  <autoFilter ref="A5:N24"/>
  <mergeCells count="16">
    <mergeCell ref="J24:N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:M2"/>
  </mergeCells>
  <printOptions horizontalCentered="1"/>
  <pageMargins left="0.275" right="0.275" top="0.4722222222222222" bottom="0.35" header="0.5118055555555555" footer="0.472222222222222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半世癫狂</cp:lastModifiedBy>
  <cp:lastPrinted>2018-01-29T01:05:03Z</cp:lastPrinted>
  <dcterms:created xsi:type="dcterms:W3CDTF">2010-05-20T07:44:59Z</dcterms:created>
  <dcterms:modified xsi:type="dcterms:W3CDTF">2023-02-09T12:15:56Z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A1F363ED7A3E45E3B644F166F884C807</vt:lpwstr>
  </property>
</Properties>
</file>