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>
    <definedName name="_xlnm._FilterDatabase" localSheetId="0" hidden="1">'1'!$A$5:$N$24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<sst xmlns="http://schemas.openxmlformats.org/spreadsheetml/2006/main" count="35" uniqueCount="35">
  <si>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信丰县2023年10月高龄老人长寿补贴发放汇总表</t>
  </si>
  <si>
    <t>编制单位（公章）：</t>
  </si>
  <si>
    <t>单位：人、元</t>
  </si>
  <si>
    <t>乡  镇</t>
  </si>
  <si>
    <t>80—84
周岁</t>
  </si>
  <si>
    <t>补助金额
（50元）</t>
  </si>
  <si>
    <t>85—89
周岁</t>
  </si>
  <si>
    <t>补助金额
（100元）</t>
  </si>
  <si>
    <t>90—94
周岁</t>
  </si>
  <si>
    <t>补助金额
（200元）</t>
  </si>
  <si>
    <t>95—99
周岁</t>
  </si>
  <si>
    <t>补助金额
（300元）</t>
  </si>
  <si>
    <t>100周
岁以上</t>
  </si>
  <si>
    <t>补助金额
（1000元）</t>
  </si>
  <si>
    <t>发放人数</t>
  </si>
  <si>
    <t>补助金额合计</t>
  </si>
  <si>
    <t>补发金额</t>
  </si>
  <si>
    <t>嘉定镇</t>
  </si>
  <si>
    <t>大塘埠镇</t>
  </si>
  <si>
    <t>西牛镇</t>
  </si>
  <si>
    <t>铁石口镇</t>
  </si>
  <si>
    <t>小江镇</t>
  </si>
  <si>
    <t>古陂镇</t>
  </si>
  <si>
    <t>大桥镇</t>
  </si>
  <si>
    <t>新田镇</t>
  </si>
  <si>
    <t>安西镇</t>
  </si>
  <si>
    <t>正平镇</t>
  </si>
  <si>
    <t>小河镇</t>
  </si>
  <si>
    <t>大阿镇</t>
  </si>
  <si>
    <t>油山镇</t>
  </si>
  <si>
    <t>虎山乡</t>
  </si>
  <si>
    <t>崇仙乡</t>
  </si>
  <si>
    <t>万隆乡</t>
  </si>
  <si>
    <t>城市社区管委会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</si>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</sst>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4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178" fontId="0" fillId="18" borderId="0" xfId="0" applyNumberFormat="1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178" fontId="2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178" fontId="1" fillId="18" borderId="0" xfId="0" applyNumberFormat="1" applyFont="1" applyFill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178" fontId="1" fillId="18" borderId="10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178" fontId="1" fillId="18" borderId="11" xfId="0" applyNumberFormat="1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left" vertical="center"/>
    </xf>
    <xf numFmtId="178" fontId="1" fillId="18" borderId="0" xfId="0" applyNumberFormat="1" applyFont="1" applyFill="1" applyBorder="1" applyAlignment="1">
      <alignment horizontal="left" vertical="center"/>
    </xf>
    <xf numFmtId="178" fontId="1" fillId="18" borderId="0" xfId="0" applyNumberFormat="1" applyFont="1" applyFill="1" applyAlignment="1">
      <alignment vertical="center"/>
    </xf>
    <xf numFmtId="178" fontId="1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pane xSplit="3" ySplit="5" topLeftCell="D6" activePane="bottomRight" state="frozen"/>
      <selection pane="bottomRight" activeCell="A26" sqref="A26:IV26"/>
    </sheetView>
  </sheetViews>
  <sheetFormatPr defaultColWidth="9.00390625" defaultRowHeight="14.25"/>
  <cols>
    <col min="1" max="1" width="14.625" style="2" customWidth="1"/>
    <col min="2" max="2" width="8.75390625" style="3" customWidth="1"/>
    <col min="3" max="3" width="10.875" style="3" customWidth="1"/>
    <col min="4" max="4" width="8.75390625" style="3" customWidth="1"/>
    <col min="5" max="5" width="10.25390625" style="3" customWidth="1"/>
    <col min="6" max="6" width="7.00390625" style="3" customWidth="1"/>
    <col min="7" max="7" width="9.875" style="3" customWidth="1"/>
    <col min="8" max="8" width="7.125" style="3" customWidth="1"/>
    <col min="9" max="9" width="9.875" style="3" customWidth="1"/>
    <col min="10" max="10" width="6.875" style="3" customWidth="1"/>
    <col min="11" max="11" width="11.875" style="3" customWidth="1"/>
    <col min="12" max="12" width="10.00390625" style="3" customWidth="1"/>
    <col min="13" max="13" width="13.25390625" style="3" customWidth="1"/>
    <col min="14" max="14" width="9.375" style="3" customWidth="1"/>
    <col min="15" max="16384" width="9.00390625" style="2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17" t="s">
        <v>2</v>
      </c>
      <c r="M3" s="7"/>
      <c r="N3" s="7"/>
    </row>
    <row r="4" spans="1:14" ht="1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8" t="s">
        <v>15</v>
      </c>
      <c r="N4" s="9" t="s">
        <v>16</v>
      </c>
    </row>
    <row r="5" spans="1:14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8"/>
      <c r="N5" s="11"/>
    </row>
    <row r="6" spans="1:14" ht="19.5" customHeight="1">
      <c r="A6" s="12" t="s">
        <v>17</v>
      </c>
      <c r="B6" s="13">
        <v>955</v>
      </c>
      <c r="C6" s="13">
        <v>52000</v>
      </c>
      <c r="D6" s="13">
        <v>550</v>
      </c>
      <c r="E6" s="13">
        <v>55000</v>
      </c>
      <c r="F6" s="13">
        <v>166</v>
      </c>
      <c r="G6" s="13">
        <v>33200</v>
      </c>
      <c r="H6" s="13">
        <v>30</v>
      </c>
      <c r="I6" s="13">
        <v>9000</v>
      </c>
      <c r="J6" s="13">
        <v>3</v>
      </c>
      <c r="K6" s="13">
        <f>J6*1000</f>
        <v>3000</v>
      </c>
      <c r="L6" s="13">
        <v>1744</v>
      </c>
      <c r="M6" s="13">
        <v>152200</v>
      </c>
      <c r="N6" s="14">
        <v>4250</v>
      </c>
    </row>
    <row r="7" spans="1:14" ht="19.5" customHeight="1">
      <c r="A7" s="12" t="s">
        <v>18</v>
      </c>
      <c r="B7" s="13">
        <v>701</v>
      </c>
      <c r="C7" s="13">
        <v>35650</v>
      </c>
      <c r="D7" s="13">
        <v>376</v>
      </c>
      <c r="E7" s="13">
        <v>37600</v>
      </c>
      <c r="F7" s="13">
        <v>138</v>
      </c>
      <c r="G7" s="13">
        <v>27600</v>
      </c>
      <c r="H7" s="13">
        <v>24</v>
      </c>
      <c r="I7" s="13">
        <v>7200</v>
      </c>
      <c r="J7" s="13">
        <v>3</v>
      </c>
      <c r="K7" s="13">
        <v>3000</v>
      </c>
      <c r="L7" s="13">
        <f aca="true" t="shared" si="0" ref="L7:L10">B7+D7+F7+H7+J7</f>
        <v>1242</v>
      </c>
      <c r="M7" s="13">
        <f aca="true" t="shared" si="1" ref="M7:M10">C7+E7+G7+I7+K7</f>
        <v>111050</v>
      </c>
      <c r="N7" s="14">
        <v>600</v>
      </c>
    </row>
    <row r="8" spans="1:14" ht="19.5" customHeight="1">
      <c r="A8" s="12" t="s">
        <v>19</v>
      </c>
      <c r="B8" s="13">
        <v>673</v>
      </c>
      <c r="C8" s="13">
        <v>34100</v>
      </c>
      <c r="D8" s="13">
        <v>431</v>
      </c>
      <c r="E8" s="13">
        <v>43100</v>
      </c>
      <c r="F8" s="13">
        <v>129</v>
      </c>
      <c r="G8" s="13">
        <v>25800</v>
      </c>
      <c r="H8" s="13">
        <v>25</v>
      </c>
      <c r="I8" s="13">
        <v>7500</v>
      </c>
      <c r="J8" s="13">
        <v>1</v>
      </c>
      <c r="K8" s="13">
        <v>1000</v>
      </c>
      <c r="L8" s="13">
        <f t="shared" si="0"/>
        <v>1259</v>
      </c>
      <c r="M8" s="13">
        <f t="shared" si="1"/>
        <v>111500</v>
      </c>
      <c r="N8" s="14">
        <v>450</v>
      </c>
    </row>
    <row r="9" spans="1:14" ht="19.5" customHeight="1">
      <c r="A9" s="12" t="s">
        <v>20</v>
      </c>
      <c r="B9" s="13">
        <v>342</v>
      </c>
      <c r="C9" s="13">
        <v>17300</v>
      </c>
      <c r="D9" s="13">
        <v>206</v>
      </c>
      <c r="E9" s="13">
        <v>20600</v>
      </c>
      <c r="F9" s="13">
        <v>59</v>
      </c>
      <c r="G9" s="13">
        <f>F9*200</f>
        <v>11800</v>
      </c>
      <c r="H9" s="13">
        <v>11</v>
      </c>
      <c r="I9" s="13">
        <f>H9*300</f>
        <v>3300</v>
      </c>
      <c r="J9" s="13">
        <v>3</v>
      </c>
      <c r="K9" s="13">
        <v>3000</v>
      </c>
      <c r="L9" s="13">
        <f t="shared" si="0"/>
        <v>621</v>
      </c>
      <c r="M9" s="13">
        <f t="shared" si="1"/>
        <v>56000</v>
      </c>
      <c r="N9" s="14">
        <v>200</v>
      </c>
    </row>
    <row r="10" spans="1:14" ht="19.5" customHeight="1">
      <c r="A10" s="12" t="s">
        <v>21</v>
      </c>
      <c r="B10" s="13">
        <v>289</v>
      </c>
      <c r="C10" s="13">
        <f>B10*50+450</f>
        <v>14900</v>
      </c>
      <c r="D10" s="13">
        <v>195</v>
      </c>
      <c r="E10" s="13">
        <f>D10*100</f>
        <v>19500</v>
      </c>
      <c r="F10" s="13">
        <v>48</v>
      </c>
      <c r="G10" s="13">
        <f>F10*200</f>
        <v>9600</v>
      </c>
      <c r="H10" s="13">
        <v>11</v>
      </c>
      <c r="I10" s="13">
        <f>H10*300</f>
        <v>3300</v>
      </c>
      <c r="J10" s="13">
        <v>2</v>
      </c>
      <c r="K10" s="13">
        <f>J10*1000</f>
        <v>2000</v>
      </c>
      <c r="L10" s="13">
        <f t="shared" si="0"/>
        <v>545</v>
      </c>
      <c r="M10" s="13">
        <f t="shared" si="1"/>
        <v>49300</v>
      </c>
      <c r="N10" s="14">
        <v>450</v>
      </c>
    </row>
    <row r="11" spans="1:14" ht="19.5" customHeight="1">
      <c r="A11" s="12" t="s">
        <v>22</v>
      </c>
      <c r="B11" s="13">
        <v>428</v>
      </c>
      <c r="C11" s="13">
        <v>22400</v>
      </c>
      <c r="D11" s="13">
        <v>228</v>
      </c>
      <c r="E11" s="13">
        <v>22800</v>
      </c>
      <c r="F11" s="13">
        <v>51</v>
      </c>
      <c r="G11" s="13">
        <v>10200</v>
      </c>
      <c r="H11" s="13">
        <v>11</v>
      </c>
      <c r="I11" s="13">
        <v>3300</v>
      </c>
      <c r="J11" s="13">
        <v>3</v>
      </c>
      <c r="K11" s="13">
        <v>3000</v>
      </c>
      <c r="L11" s="13">
        <f aca="true" t="shared" si="2" ref="L11:L16">B11+D11+F11+H11+J11</f>
        <v>721</v>
      </c>
      <c r="M11" s="13">
        <f aca="true" t="shared" si="3" ref="M11:M16">C11+E11+G11+I11+K11</f>
        <v>61700</v>
      </c>
      <c r="N11" s="14">
        <v>1000</v>
      </c>
    </row>
    <row r="12" spans="1:14" ht="19.5" customHeight="1">
      <c r="A12" s="12" t="s">
        <v>23</v>
      </c>
      <c r="B12" s="13">
        <v>238</v>
      </c>
      <c r="C12" s="13">
        <v>12100</v>
      </c>
      <c r="D12" s="13">
        <v>124</v>
      </c>
      <c r="E12" s="13">
        <v>12400</v>
      </c>
      <c r="F12" s="13">
        <v>34</v>
      </c>
      <c r="G12" s="13">
        <v>6800</v>
      </c>
      <c r="H12" s="13">
        <v>4</v>
      </c>
      <c r="I12" s="13">
        <v>1200</v>
      </c>
      <c r="J12" s="13">
        <v>1</v>
      </c>
      <c r="K12" s="13">
        <v>1000</v>
      </c>
      <c r="L12" s="13">
        <f t="shared" si="2"/>
        <v>401</v>
      </c>
      <c r="M12" s="13">
        <f t="shared" si="3"/>
        <v>33500</v>
      </c>
      <c r="N12" s="14">
        <v>200</v>
      </c>
    </row>
    <row r="13" spans="1:14" ht="19.5" customHeight="1">
      <c r="A13" s="12" t="s">
        <v>24</v>
      </c>
      <c r="B13" s="13">
        <v>305</v>
      </c>
      <c r="C13" s="13">
        <v>15450</v>
      </c>
      <c r="D13" s="13">
        <v>156</v>
      </c>
      <c r="E13" s="13">
        <v>15600</v>
      </c>
      <c r="F13" s="13">
        <v>50</v>
      </c>
      <c r="G13" s="13">
        <v>10000</v>
      </c>
      <c r="H13" s="13">
        <v>14</v>
      </c>
      <c r="I13" s="13">
        <v>4200</v>
      </c>
      <c r="J13" s="13">
        <v>0</v>
      </c>
      <c r="K13" s="13">
        <v>0</v>
      </c>
      <c r="L13" s="13">
        <f>SUM(B13+D13+F13+H13+J13)</f>
        <v>525</v>
      </c>
      <c r="M13" s="13">
        <f>SUM(C13+E13+G13+I13+K13)</f>
        <v>45250</v>
      </c>
      <c r="N13" s="14">
        <v>200</v>
      </c>
    </row>
    <row r="14" spans="1:14" ht="19.5" customHeight="1">
      <c r="A14" s="12" t="s">
        <v>25</v>
      </c>
      <c r="B14" s="13">
        <v>434</v>
      </c>
      <c r="C14" s="13">
        <v>22700</v>
      </c>
      <c r="D14" s="13">
        <v>295</v>
      </c>
      <c r="E14" s="13">
        <f>D14*100</f>
        <v>29500</v>
      </c>
      <c r="F14" s="13">
        <v>75</v>
      </c>
      <c r="G14" s="13">
        <f>F14*200</f>
        <v>15000</v>
      </c>
      <c r="H14" s="13">
        <v>23</v>
      </c>
      <c r="I14" s="13">
        <f>H14*300</f>
        <v>6900</v>
      </c>
      <c r="J14" s="13">
        <v>3</v>
      </c>
      <c r="K14" s="13">
        <f>J14*1000</f>
        <v>3000</v>
      </c>
      <c r="L14" s="13">
        <f t="shared" si="2"/>
        <v>830</v>
      </c>
      <c r="M14" s="13">
        <f t="shared" si="3"/>
        <v>77100</v>
      </c>
      <c r="N14" s="14">
        <v>1000</v>
      </c>
    </row>
    <row r="15" spans="1:14" ht="19.5" customHeight="1">
      <c r="A15" s="12" t="s">
        <v>26</v>
      </c>
      <c r="B15" s="13">
        <v>646</v>
      </c>
      <c r="C15" s="13">
        <v>33950</v>
      </c>
      <c r="D15" s="13">
        <v>359</v>
      </c>
      <c r="E15" s="13">
        <v>35900</v>
      </c>
      <c r="F15" s="13">
        <v>98</v>
      </c>
      <c r="G15" s="13">
        <v>19600</v>
      </c>
      <c r="H15" s="13">
        <v>14</v>
      </c>
      <c r="I15" s="13">
        <v>4200</v>
      </c>
      <c r="J15" s="13">
        <v>2</v>
      </c>
      <c r="K15" s="13">
        <v>2000</v>
      </c>
      <c r="L15" s="13">
        <f t="shared" si="2"/>
        <v>1119</v>
      </c>
      <c r="M15" s="13">
        <f t="shared" si="3"/>
        <v>95650</v>
      </c>
      <c r="N15" s="14">
        <v>1650</v>
      </c>
    </row>
    <row r="16" spans="1:14" ht="19.5" customHeight="1">
      <c r="A16" s="12" t="s">
        <v>27</v>
      </c>
      <c r="B16" s="13">
        <v>416</v>
      </c>
      <c r="C16" s="13">
        <f>B16*50+1150</f>
        <v>21950</v>
      </c>
      <c r="D16" s="13">
        <v>269</v>
      </c>
      <c r="E16" s="13">
        <f>D16*100</f>
        <v>26900</v>
      </c>
      <c r="F16" s="13">
        <v>53</v>
      </c>
      <c r="G16" s="13">
        <f>F16*200</f>
        <v>10600</v>
      </c>
      <c r="H16" s="13">
        <v>12</v>
      </c>
      <c r="I16" s="13">
        <f>H16*300</f>
        <v>3600</v>
      </c>
      <c r="J16" s="13">
        <v>1</v>
      </c>
      <c r="K16" s="13">
        <v>1000</v>
      </c>
      <c r="L16" s="13">
        <f t="shared" si="2"/>
        <v>751</v>
      </c>
      <c r="M16" s="13">
        <f t="shared" si="3"/>
        <v>64050</v>
      </c>
      <c r="N16" s="14">
        <v>1150</v>
      </c>
    </row>
    <row r="17" spans="1:14" ht="19.5" customHeight="1">
      <c r="A17" s="12" t="s">
        <v>28</v>
      </c>
      <c r="B17" s="13">
        <v>531</v>
      </c>
      <c r="C17" s="13">
        <v>27450</v>
      </c>
      <c r="D17" s="13">
        <v>291</v>
      </c>
      <c r="E17" s="13">
        <v>29100</v>
      </c>
      <c r="F17" s="13">
        <v>95</v>
      </c>
      <c r="G17" s="13">
        <v>19000</v>
      </c>
      <c r="H17" s="13">
        <v>18</v>
      </c>
      <c r="I17" s="13">
        <v>5400</v>
      </c>
      <c r="J17" s="13">
        <v>2</v>
      </c>
      <c r="K17" s="13">
        <v>2000</v>
      </c>
      <c r="L17" s="13">
        <v>937</v>
      </c>
      <c r="M17" s="13">
        <v>82950</v>
      </c>
      <c r="N17" s="14">
        <v>900</v>
      </c>
    </row>
    <row r="18" spans="1:14" ht="19.5" customHeight="1">
      <c r="A18" s="12" t="s">
        <v>29</v>
      </c>
      <c r="B18" s="13">
        <v>256</v>
      </c>
      <c r="C18" s="13">
        <v>12950</v>
      </c>
      <c r="D18" s="13">
        <v>111</v>
      </c>
      <c r="E18" s="13">
        <v>11100</v>
      </c>
      <c r="F18" s="13">
        <v>38</v>
      </c>
      <c r="G18" s="13">
        <v>7600</v>
      </c>
      <c r="H18" s="13">
        <v>3</v>
      </c>
      <c r="I18" s="13">
        <v>900</v>
      </c>
      <c r="J18" s="13">
        <v>0</v>
      </c>
      <c r="K18" s="13">
        <v>0</v>
      </c>
      <c r="L18" s="13">
        <v>408</v>
      </c>
      <c r="M18" s="13">
        <v>32550</v>
      </c>
      <c r="N18" s="14">
        <v>150</v>
      </c>
    </row>
    <row r="19" spans="1:14" ht="19.5" customHeight="1">
      <c r="A19" s="12" t="s">
        <v>30</v>
      </c>
      <c r="B19" s="13">
        <v>218</v>
      </c>
      <c r="C19" s="13">
        <v>10950</v>
      </c>
      <c r="D19" s="13">
        <v>132</v>
      </c>
      <c r="E19" s="13">
        <f>D19*100</f>
        <v>13200</v>
      </c>
      <c r="F19" s="13">
        <v>40</v>
      </c>
      <c r="G19" s="13">
        <f>F19*200</f>
        <v>8000</v>
      </c>
      <c r="H19" s="13">
        <v>10</v>
      </c>
      <c r="I19" s="13">
        <f>H19*300</f>
        <v>3000</v>
      </c>
      <c r="J19" s="13">
        <v>1</v>
      </c>
      <c r="K19" s="13">
        <f>J19*1000</f>
        <v>1000</v>
      </c>
      <c r="L19" s="13">
        <f>B19+D19+F19+H19+J19</f>
        <v>401</v>
      </c>
      <c r="M19" s="13">
        <f>C19+E19+G19+I19+K19</f>
        <v>36150</v>
      </c>
      <c r="N19" s="14">
        <v>50</v>
      </c>
    </row>
    <row r="20" spans="1:14" s="1" customFormat="1" ht="19.5" customHeight="1">
      <c r="A20" s="12" t="s">
        <v>31</v>
      </c>
      <c r="B20" s="13">
        <v>216</v>
      </c>
      <c r="C20" s="13">
        <v>10900</v>
      </c>
      <c r="D20" s="13">
        <v>120</v>
      </c>
      <c r="E20" s="13">
        <v>12000</v>
      </c>
      <c r="F20" s="13">
        <v>33</v>
      </c>
      <c r="G20" s="13">
        <v>6600</v>
      </c>
      <c r="H20" s="13">
        <v>4</v>
      </c>
      <c r="I20" s="13">
        <v>1200</v>
      </c>
      <c r="J20" s="13">
        <v>0</v>
      </c>
      <c r="K20" s="13">
        <v>0</v>
      </c>
      <c r="L20" s="13">
        <f>B20+D20+F20+H20+J20</f>
        <v>373</v>
      </c>
      <c r="M20" s="13">
        <f>C20+E20+G20+I20+K20</f>
        <v>30700</v>
      </c>
      <c r="N20" s="14">
        <v>100</v>
      </c>
    </row>
    <row r="21" spans="1:14" s="1" customFormat="1" ht="19.5" customHeight="1">
      <c r="A21" s="12" t="s">
        <v>32</v>
      </c>
      <c r="B21" s="13">
        <v>307</v>
      </c>
      <c r="C21" s="13">
        <v>15450</v>
      </c>
      <c r="D21" s="13">
        <v>120</v>
      </c>
      <c r="E21" s="13">
        <v>12000</v>
      </c>
      <c r="F21" s="13">
        <v>39</v>
      </c>
      <c r="G21" s="13">
        <v>7800</v>
      </c>
      <c r="H21" s="13">
        <v>3</v>
      </c>
      <c r="I21" s="13">
        <v>900</v>
      </c>
      <c r="J21" s="13">
        <v>2</v>
      </c>
      <c r="K21" s="13">
        <v>2000</v>
      </c>
      <c r="L21" s="13">
        <v>471</v>
      </c>
      <c r="M21" s="13">
        <v>38150</v>
      </c>
      <c r="N21" s="14">
        <v>100</v>
      </c>
    </row>
    <row r="22" spans="1:14" ht="19.5" customHeight="1">
      <c r="A22" s="12" t="s">
        <v>33</v>
      </c>
      <c r="B22" s="13">
        <v>565</v>
      </c>
      <c r="C22" s="13">
        <v>31400</v>
      </c>
      <c r="D22" s="13">
        <v>284</v>
      </c>
      <c r="E22" s="13">
        <v>28400</v>
      </c>
      <c r="F22" s="13">
        <v>72</v>
      </c>
      <c r="G22" s="13">
        <v>14400</v>
      </c>
      <c r="H22" s="13">
        <v>6</v>
      </c>
      <c r="I22" s="13">
        <v>1800</v>
      </c>
      <c r="J22" s="13">
        <v>0</v>
      </c>
      <c r="K22" s="13">
        <v>0</v>
      </c>
      <c r="L22" s="13">
        <f>B22+D22+F22+H22+J22</f>
        <v>927</v>
      </c>
      <c r="M22" s="13">
        <f>C22+E22+G22+I22+K22</f>
        <v>76000</v>
      </c>
      <c r="N22" s="14">
        <v>3150</v>
      </c>
    </row>
    <row r="23" spans="1:14" ht="19.5" customHeight="1">
      <c r="A23" s="12" t="s">
        <v>34</v>
      </c>
      <c r="B23" s="14">
        <f>SUM(B6:B22)</f>
        <v>7520</v>
      </c>
      <c r="C23" s="14">
        <f aca="true" t="shared" si="4" ref="C23:M23">SUM(C6:C22)</f>
        <v>391600</v>
      </c>
      <c r="D23" s="14">
        <f t="shared" si="4"/>
        <v>4247</v>
      </c>
      <c r="E23" s="14">
        <f t="shared" si="4"/>
        <v>424700</v>
      </c>
      <c r="F23" s="14">
        <f t="shared" si="4"/>
        <v>1218</v>
      </c>
      <c r="G23" s="14">
        <f t="shared" si="4"/>
        <v>243600</v>
      </c>
      <c r="H23" s="14">
        <f t="shared" si="4"/>
        <v>223</v>
      </c>
      <c r="I23" s="14">
        <f t="shared" si="4"/>
        <v>66900</v>
      </c>
      <c r="J23" s="14">
        <f t="shared" si="4"/>
        <v>27</v>
      </c>
      <c r="K23" s="14">
        <f t="shared" si="4"/>
        <v>27000</v>
      </c>
      <c r="L23" s="14">
        <f t="shared" si="4"/>
        <v>13275</v>
      </c>
      <c r="M23" s="14">
        <f t="shared" si="4"/>
        <v>1153800</v>
      </c>
      <c r="N23" s="14">
        <v>15600</v>
      </c>
    </row>
    <row r="24" spans="1:14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6" spans="2:12" ht="22.5" customHeight="1">
      <c r="B26" s="16"/>
      <c r="C26" s="16"/>
      <c r="D26" s="16"/>
      <c r="F26" s="16"/>
      <c r="H26" s="16"/>
      <c r="I26" s="16"/>
      <c r="J26" s="16"/>
      <c r="K26" s="16"/>
      <c r="L26" s="16"/>
    </row>
  </sheetData>
  <sheetProtection/>
  <autoFilter ref="A5:N24"/>
  <mergeCells count="16">
    <mergeCell ref="A24:N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:M2"/>
  </mergeCells>
  <printOptions horizontalCentered="1"/>
  <pageMargins left="0.275" right="0.275" top="0.4722222222222222" bottom="0.35" header="0.5118055555555555" footer="0.472222222222222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2018-01-29T01:05:03Z</cp:lastPrinted>
  <dcterms:created xsi:type="dcterms:W3CDTF">2010-05-20T07:44:59Z</dcterms:created>
  <dcterms:modified xsi:type="dcterms:W3CDTF">2023-10-20T08:55:20Z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2E12F393854F4A4FA1A0917341E59BF9_13</vt:lpwstr>
  </property>
</Properties>
</file>