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指标体系" sheetId="1" r:id="rId1"/>
    <sheet name="简表" sheetId="2" r:id="rId2"/>
    <sheet name="Sheet1" sheetId="3" r:id="rId3"/>
  </sheets>
  <definedNames>
    <definedName name="_xlnm.Print_Titles" localSheetId="0">'指标体系'!$1:$3</definedName>
    <definedName name="_xlnm.Print_Area" localSheetId="0">'指标体系'!$A$1:$L$53</definedName>
  </definedNames>
  <calcPr fullCalcOnLoad="1"/>
</workbook>
</file>

<file path=xl/sharedStrings.xml><?xml version="1.0" encoding="utf-8"?>
<sst xmlns="http://schemas.openxmlformats.org/spreadsheetml/2006/main" count="340" uniqueCount="212">
  <si>
    <t>信丰县城区公办幼儿园建设项目支出绩效评价表</t>
  </si>
  <si>
    <t>一级指标</t>
  </si>
  <si>
    <t>分值</t>
  </si>
  <si>
    <t>二级指标</t>
  </si>
  <si>
    <t>三级指标</t>
  </si>
  <si>
    <t>指标解释</t>
  </si>
  <si>
    <t>指标说明（评价要点)</t>
  </si>
  <si>
    <t>评分标准</t>
  </si>
  <si>
    <t>项目实际情况描述</t>
  </si>
  <si>
    <t>评价得分</t>
  </si>
  <si>
    <t>扣分原因</t>
  </si>
  <si>
    <t>资料依据</t>
  </si>
  <si>
    <t>核对</t>
  </si>
  <si>
    <t>决策　</t>
  </si>
  <si>
    <t>项目立项　</t>
  </si>
  <si>
    <t>立项依据充分性</t>
  </si>
  <si>
    <t>项目立项是否符合法律法规、相关政策、发展规划以及部门职责，用以反映和考核项目立项依据情况。</t>
  </si>
  <si>
    <t>①项目立项是否符合国家法律法规、国民经济发展规划和相关政策；</t>
  </si>
  <si>
    <t>符合政策得0.5分，不符合得0分</t>
  </si>
  <si>
    <t>符合</t>
  </si>
  <si>
    <t>无</t>
  </si>
  <si>
    <t>②项目立项是否符合行业发展规划和政策要求；</t>
  </si>
  <si>
    <t>③项目立项是否与部门职责范围相符，属于部门履职所需；</t>
  </si>
  <si>
    <t>相符得0.5分，不符合得0分</t>
  </si>
  <si>
    <t>④项目是否属于公共财政支持范围，是否符合中央、地方事权支出责任划分原则；</t>
  </si>
  <si>
    <t>立项程序规范性</t>
  </si>
  <si>
    <t>项目申请、设立过程是否符合相关要求，用以反映和考核项目立项的规范情况。</t>
  </si>
  <si>
    <t>①项目是否按照规定的程序申请设立；</t>
  </si>
  <si>
    <t>按照规定得0.5分，否则得0分</t>
  </si>
  <si>
    <t>②审批文件、材料是否符合相关要求；</t>
  </si>
  <si>
    <t>符合得0.5分，不符合得0分</t>
  </si>
  <si>
    <t>③事前是否已经过必要的可行性研究、专家论证、风险评估、绩效评估、集体决策。</t>
  </si>
  <si>
    <t>一项未完成，扣0.5分，扣完为止</t>
  </si>
  <si>
    <t>绩效目标　</t>
  </si>
  <si>
    <t>绩效目标合理性</t>
  </si>
  <si>
    <t>项目所设定的绩效目标是否依据充分，是否符合客观实际，用以反映和考核项目绩效目标与项目实施的相符情况。</t>
  </si>
  <si>
    <t>①项目是否有绩效目标</t>
  </si>
  <si>
    <t>设定绩效目标得0.5分，否则本项0分</t>
  </si>
  <si>
    <t>②项目绩效目标与实际工作内容是否具有相关性；</t>
  </si>
  <si>
    <t>相关得0.5分，否则0分</t>
  </si>
  <si>
    <t>③项目预期产出效益和效果是否符合正常的业绩水平；</t>
  </si>
  <si>
    <t>相符得0.5分，否则0分</t>
  </si>
  <si>
    <t>校舍及采购的配套设施出现较多闲置</t>
  </si>
  <si>
    <t>规划建设学位较规划增加较多，但同时会导致前期建设和采购设备占用资金，易带来资金成本的浪费，扣0.5分</t>
  </si>
  <si>
    <t>④是否与预算确定的项目投资额或资金量相匹配。</t>
  </si>
  <si>
    <t>匹配得0.5分，否则0分</t>
  </si>
  <si>
    <t>城北幼儿园出现挡土墙未规划设计，出现预算不足现象，导致校舍东部右角部分面积未如期建设</t>
  </si>
  <si>
    <t>扣0.5分</t>
  </si>
  <si>
    <t>城北幼儿园规划以及现场了解</t>
  </si>
  <si>
    <t>绩效指标明确性</t>
  </si>
  <si>
    <t>依据绩效目标设定的绩效指标是否清晰、细化、可衡量等，用以反映和考核项目绩效目标的明细化情况。</t>
  </si>
  <si>
    <t>①是否将项目绩效目标细化分解为具体的绩效指标；</t>
  </si>
  <si>
    <t>目标细分得1分，否则得0分</t>
  </si>
  <si>
    <t>细化不够</t>
  </si>
  <si>
    <t>绩效目标设置要求细化分解，扣0.5分</t>
  </si>
  <si>
    <t>②是否通过清晰、可衡量的指标值予以体现；</t>
  </si>
  <si>
    <t>目标清晰、可衡量得2分，缺一项扣1分，扣完为止</t>
  </si>
  <si>
    <t>部分指标存在不清晰情况，扣1分</t>
  </si>
  <si>
    <t>③是否与项目目标任务数或计划数相对应。</t>
  </si>
  <si>
    <t>相对应得1分，否则0分</t>
  </si>
  <si>
    <t>规划建设班级为12个班级的建设规模，实际建设规模为18个班级，可提供学位增加，但与目前情况比，资源存在相当一部分建设经费的闲置</t>
  </si>
  <si>
    <t>扣1分</t>
  </si>
  <si>
    <t>资金投入</t>
  </si>
  <si>
    <t>预算编制科学性</t>
  </si>
  <si>
    <t>项目预算编制是否经过科学论证、有明确标准，资金额度与年度目标是否相适应，用以反映和考核项目预算编制的科学性、合理性情况。</t>
  </si>
  <si>
    <t>①预算编制是否经过科学论证；</t>
  </si>
  <si>
    <t>经过论证得1分，否则0分</t>
  </si>
  <si>
    <t>②预算内容与项目内容是否匹配；</t>
  </si>
  <si>
    <t>匹配得1分，否则0分</t>
  </si>
  <si>
    <t>③预算额度测算依据是否充分，是否按照标准编制；</t>
  </si>
  <si>
    <t>依据充分且按照标准得1分，缺一项扣0.5分，扣完为止</t>
  </si>
  <si>
    <t>预算项目存在部分工程未纳入预算，如监控设备等</t>
  </si>
  <si>
    <t>④预算确定的项目投资额或资金量是否与工作任务相匹配。</t>
  </si>
  <si>
    <t>匹配得1分，其他情况酌情扣分</t>
  </si>
  <si>
    <t>存在资金用于其他幼儿园项目支出情况</t>
  </si>
  <si>
    <t>资金分配合理性</t>
  </si>
  <si>
    <t>项目预算资金分配是否有测算依据，与补助单位或地方实际是否相适应，用以反映和考核项目预算资金分配的科学性、合理性情况。</t>
  </si>
  <si>
    <t>①预算资金分配依据是否充分；</t>
  </si>
  <si>
    <t>分配依据充分得0.5分，否则0分</t>
  </si>
  <si>
    <t>②资金分配额度是否合理，与项目单位或地方实际是否相适应。</t>
  </si>
  <si>
    <t>存在资金用于非专项债券幼儿园项目支出情况</t>
  </si>
  <si>
    <t>过程</t>
  </si>
  <si>
    <t>资金管理</t>
  </si>
  <si>
    <t>资金到位率</t>
  </si>
  <si>
    <t>实际到位资金与预算资金的比率，用以反映和考核资金落实情况对项目实施的总体保障程度。</t>
  </si>
  <si>
    <t>资金到位率=（实际到位资金/预算资金）×100%。
实际到位资金：一定时期（本年度或项目期）内落实到具体项目的资金。
预算资金：一定时期（本年度或项目期）内预算安排到具体项目的资金。</t>
  </si>
  <si>
    <t>3*资金到位率</t>
  </si>
  <si>
    <t>预算资金12500万元，实际到位资金12500万元，资金到位率100%</t>
  </si>
  <si>
    <t>预算执行率</t>
  </si>
  <si>
    <t>项目预算资金是否按照计划执行，用以反映或考核项目预算执行情况。</t>
  </si>
  <si>
    <t>预算执行率=（实际支出资金/实际到位资金）×100%。
实际支出资金：一定时期（本年度或项目期）内项目实际拨付的资金。</t>
  </si>
  <si>
    <t>3*预算执行率</t>
  </si>
  <si>
    <t>实际到位资金12500万元；实际执行支出资金79423359.83元，预算执行率为63.54%</t>
  </si>
  <si>
    <t>资金使用合规性</t>
  </si>
  <si>
    <t>项目资金使用是否符合相关的财务管理制度规定，用以反映和考核项目资金的规范运行情况。</t>
  </si>
  <si>
    <t>①是否符合国家财经法规和财务管理制度以及有关专项资金管理办法的规定；</t>
  </si>
  <si>
    <t>符合得0.5分，发现一项不得分</t>
  </si>
  <si>
    <t>②资金的拨付是否有完整的审批程序和手续；</t>
  </si>
  <si>
    <t>程序和手续完整得0.5分，否则0分</t>
  </si>
  <si>
    <t>③是否符合项目预算批复或合同规定的用途；</t>
  </si>
  <si>
    <t>存在其他幼儿园建设使用本项目资金的情况、奥兴小学支出设计费</t>
  </si>
  <si>
    <t>④是否存在截留、挤占、挪用、虚列支出等情况。</t>
  </si>
  <si>
    <t>存在一项情况，扣0.5分，扣完为止</t>
  </si>
  <si>
    <t>组织实施</t>
  </si>
  <si>
    <t>管理制度健全性</t>
  </si>
  <si>
    <t>项目实施单位的财务和业务管理制度是否健全，用以反映和考核财务和业务管理制度对项目顺利实施的保障情况。</t>
  </si>
  <si>
    <t>①是否已制定或具有相应的财务和业务管理制度；</t>
  </si>
  <si>
    <t>制度健全得2分，缺一项扣1分，扣完为止</t>
  </si>
  <si>
    <t>②财务和业务管理制度是否合法、合规、完整。</t>
  </si>
  <si>
    <t>制度合法、合规、完整得2分，缺一项扣1分，扣完为止</t>
  </si>
  <si>
    <t>制度执行有效性</t>
  </si>
  <si>
    <t>项目实施是否符合相关管理规定，用以反映和考核相关管理制度的有效执行情况。</t>
  </si>
  <si>
    <t>①招投标流程是否遵守相关法律法规和相关管理规定；</t>
  </si>
  <si>
    <t>符合要求得2分，否则0分</t>
  </si>
  <si>
    <t>②招投标相关手续是否齐全</t>
  </si>
  <si>
    <t>③项目合同书、验收报告、技术鉴定等资料是否齐全并及时归档；</t>
  </si>
  <si>
    <t>符合要求得1分，存在1项不齐全、及时归档情况扣0.5分，扣完为止</t>
  </si>
  <si>
    <t>④项目实施的人员条件、场地设备、信息支撑等是否落实到位。</t>
  </si>
  <si>
    <t>符合要求得1分，存在落实不到位酌情扣分</t>
  </si>
  <si>
    <t>产出</t>
  </si>
  <si>
    <t>项目产出</t>
  </si>
  <si>
    <t>产出数量</t>
  </si>
  <si>
    <t>新增公办幼儿园数量</t>
  </si>
  <si>
    <t>公办幼儿园建设（收购）完成率=实际新增幼儿园数量/计划新增数量</t>
  </si>
  <si>
    <t>幼儿园建设（收购）完成率*4</t>
  </si>
  <si>
    <t>计划新建3所幼儿园，收购2所幼儿园，已建成3所，收购1所，建设完成率为80%</t>
  </si>
  <si>
    <t>根据计算，扣0.8分</t>
  </si>
  <si>
    <t>新增公办幼儿园面积</t>
  </si>
  <si>
    <t>公办幼儿园建设（收购）面积完成率=实际新增幼儿园面积/计划新增面积相比较</t>
  </si>
  <si>
    <t>公办幼儿园建设（收购）面积完成率*4</t>
  </si>
  <si>
    <t>规划建筑面积：22212.73平方米
实际建设面积（初验）：22073.89平方米
建设面积完成率为99.37%</t>
  </si>
  <si>
    <t>根据计算，扣0.03分</t>
  </si>
  <si>
    <t>新增公办幼儿园学位</t>
  </si>
  <si>
    <t>公办幼儿园学位建设完成率=实际新增学位量/计划新增学位量</t>
  </si>
  <si>
    <t>公办幼儿园学位建设完成率*4，得分不超过4分</t>
  </si>
  <si>
    <t>规划建设学位1440个，实际建成学位1920个，学位建设完成率为133.33%</t>
  </si>
  <si>
    <t>产出质量</t>
  </si>
  <si>
    <t>幼儿园工程质量</t>
  </si>
  <si>
    <t>考核项目建设的使用方、甲方、施工方、消防验收是否齐全</t>
  </si>
  <si>
    <t>存在一项不齐全情况，扣1分，扣完为止</t>
  </si>
  <si>
    <t>城南幼儿园未完成消防验收便投入使用</t>
  </si>
  <si>
    <t>初级验收合格，城南幼儿园未完成消防验收便投入使用</t>
  </si>
  <si>
    <t>验收合格表、消防验收意见表</t>
  </si>
  <si>
    <t>幼儿园建设装修质量</t>
  </si>
  <si>
    <t>考核项目建设装修及配套质量，查看验收情况，是否使用环保材料等</t>
  </si>
  <si>
    <t>验收报告合格率</t>
  </si>
  <si>
    <t>生均建筑面积</t>
  </si>
  <si>
    <t>生均建筑面积≧10.44㎡</t>
  </si>
  <si>
    <t>每一所幼儿园不达标扣分0.5分，扣完为止</t>
  </si>
  <si>
    <t>2021年2月25日国务院教育督导委员会办公室发布《关于县域学前教育普及普惠督导评估有关事项的补充通知》（国教督办函[2021]8号）规定，生均建筑面积≥10.44㎡。</t>
  </si>
  <si>
    <t>室外游戏场地生均面积</t>
  </si>
  <si>
    <t>室外游戏场地生均面积≧4㎡</t>
  </si>
  <si>
    <t>马鞍山幼儿园室外游戏场地生均面积3.5平方米，城北幼儿园室外游戏场地生均面积3.1平方米；桃江幼儿园室外游戏场地生均面积2平方米</t>
  </si>
  <si>
    <t>3家不达标，扣1.5分</t>
  </si>
  <si>
    <t>2021年2月25日国务院教育督导委员会办公室发布《关于县域学前教育普及普惠督导评估有关事项的补充通知》（国教督办函[2021]8号）规定，室外游戏场地生均面积≥4㎡</t>
  </si>
  <si>
    <t>完成及时性</t>
  </si>
  <si>
    <t>工程是否及时完工</t>
  </si>
  <si>
    <t>实际完成时间与计划完成时间比较</t>
  </si>
  <si>
    <t>及时完成，得满分</t>
  </si>
  <si>
    <t>计划2020年12月31日竣工，实际竣工日期为2021年3月7日</t>
  </si>
  <si>
    <t>开工、竣工不及时，扣分2分</t>
  </si>
  <si>
    <t>验收是否及时</t>
  </si>
  <si>
    <t>实际验收时间与计划验收完成时间比较</t>
  </si>
  <si>
    <t>1家未进行消防验收，便投入使用，扣分1分</t>
  </si>
  <si>
    <t>成本节约率</t>
  </si>
  <si>
    <t>（已完成建设或收购幼儿园的预算资金-实际支出）/已完成建设或收购幼儿园的预算资金</t>
  </si>
  <si>
    <t>资金未超出预算，得满分</t>
  </si>
  <si>
    <t>已完成建设或收购幼儿园的预算投资为9707万元
实际已发生支出7942元</t>
  </si>
  <si>
    <t>效益</t>
  </si>
  <si>
    <t>项目效益</t>
  </si>
  <si>
    <t>经济效益</t>
  </si>
  <si>
    <t>入园成本降低率</t>
  </si>
  <si>
    <t>(私立幼儿园保教费平均收费标准-公办幼儿园预计平均收费标准)/私立幼儿园保教费平均收费标准</t>
  </si>
  <si>
    <t>入园成本降低率降低率≥50%，得8分；
30%≤入园成本降低率降低率＜50%,得6分；
10%≤入园成本降低率降低率＜30%,得4分；
0＜入园成本降低率降低率＜10%,得1分；
入园成本降低率降低率≤0，不得分</t>
  </si>
  <si>
    <t>据了解，信丰县私立幼儿园平均每学期收费4360元；公办幼儿园平均每学期收费2150元；
入园成本降低率为50.69%</t>
  </si>
  <si>
    <t>社会效益</t>
  </si>
  <si>
    <t>全县学前三年毛入园率</t>
  </si>
  <si>
    <t>考核2021年9月毛入园率是否达到教育部要求</t>
  </si>
  <si>
    <t>达到标准，得满分；未达标准不得分</t>
  </si>
  <si>
    <t>根据数据统计，全县2021秋季全县学前三年入园率为94.02%</t>
  </si>
  <si>
    <t>2020年7月30日江西省人民政府教育督导委员会发布《关于印发江西省县域学前教育普及普惠督导评估实施办法的通知》（赣教督委字[2020]8号)规定，学前三年毛入园率达到85%。</t>
  </si>
  <si>
    <t>公办在园幼儿占比提高</t>
  </si>
  <si>
    <t>2021年秋季公办在园幼儿占比-2020年秋季公办在园幼儿占比</t>
  </si>
  <si>
    <t>公办在园幼儿占比提高≥5%，得7分
3%≤公办在园幼儿占比提高＜5%,得5分；
1%≤公办在园幼儿占比提高＜3%,得3分；
0＜公办在园幼儿占比提高＜1%,得1分；
公办在园幼儿占比提高≤0%,不得分；</t>
  </si>
  <si>
    <t>根据统计，信丰县2020年秋季公办在园幼儿为8957人，全县在园29198，占比30.68%；2021年秋季公办在园幼儿为10218人，全县在园28422，占比35.95%；占比提高达5.27%，得3分</t>
  </si>
  <si>
    <t>可持续性影响</t>
  </si>
  <si>
    <t>持续缓解入园难问题效果</t>
  </si>
  <si>
    <t>考核项目的建设对持续环节入园难入园贵问题的效果</t>
  </si>
  <si>
    <t>根据问卷情况统计</t>
  </si>
  <si>
    <t>84.9%的人认为能缓解入园难问题</t>
  </si>
  <si>
    <t>基础教育条件持续提高</t>
  </si>
  <si>
    <t>考核项目的建设对基础教育条件的持续性影响</t>
  </si>
  <si>
    <t>定性指标</t>
  </si>
  <si>
    <t>有继续增加公办幼儿园的建设计划，能持续提高基础教育条件</t>
  </si>
  <si>
    <t>满意度</t>
  </si>
  <si>
    <t>教师满意度</t>
  </si>
  <si>
    <t>受益对象满意度</t>
  </si>
  <si>
    <t>满意率≥95%，得分为5分；
85%≤满意率＜95%，得分为4分
75%≤满意率＜85%，得分为3分
60%≤满意率＜75%，得分为2分
满意率＜60%，该项不得分</t>
  </si>
  <si>
    <t>根据教师问卷中第5、6、7题问卷计算的平均满意度为88.33%</t>
  </si>
  <si>
    <t>群众满意度</t>
  </si>
  <si>
    <t>满意度为93.64%</t>
  </si>
  <si>
    <t>合计</t>
  </si>
  <si>
    <t>信丰县城区公办幼儿园建设项目
绩效评价指标评分简表</t>
  </si>
  <si>
    <t>实际得分</t>
  </si>
  <si>
    <t>资金节约率</t>
  </si>
  <si>
    <t>效益　</t>
  </si>
  <si>
    <t>可持续影响</t>
  </si>
  <si>
    <t>社会满意度</t>
  </si>
  <si>
    <t>——</t>
  </si>
  <si>
    <r>
      <t>表</t>
    </r>
    <r>
      <rPr>
        <b/>
        <sz val="12"/>
        <rFont val="Times New Roman"/>
        <family val="1"/>
      </rPr>
      <t xml:space="preserve">1 </t>
    </r>
    <r>
      <rPr>
        <b/>
        <sz val="12"/>
        <rFont val="仿宋"/>
        <family val="3"/>
      </rPr>
      <t>信丰县</t>
    </r>
    <r>
      <rPr>
        <b/>
        <sz val="12"/>
        <rFont val="Times New Roman"/>
        <family val="1"/>
      </rPr>
      <t>5G+VR</t>
    </r>
    <r>
      <rPr>
        <b/>
        <sz val="12"/>
        <rFont val="仿宋"/>
        <family val="3"/>
      </rPr>
      <t>超感教室项目</t>
    </r>
  </si>
  <si>
    <t>绩效评价指标评分简表</t>
  </si>
  <si>
    <r>
      <t xml:space="preserve"> </t>
    </r>
    <r>
      <rPr>
        <sz val="10.5"/>
        <color indexed="8"/>
        <rFont val="Times New Roman"/>
        <family val="1"/>
      </rPr>
      <t xml:space="preserve">- </t>
    </r>
    <r>
      <rPr>
        <sz val="10.5"/>
        <color indexed="8"/>
        <rFont val="Times New Roman"/>
        <family val="1"/>
      </rPr>
      <t xml:space="preserve">  </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</si>
</sst>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_ * #,##0_ ;_ * \-#,##0_ ;_ * &quot;-&quot;??_ ;_ @_ "/>
    <numFmt numFmtId="178" formatCode="0_ "/>
  </numFmts>
  <fonts count="72">
    <font>
      <sz val="12"/>
      <name val="宋体"/>
      <family val="0"/>
    </font>
    <font>
      <sz val="11"/>
      <name val="宋体"/>
      <family val="0"/>
    </font>
    <font>
      <b/>
      <sz val="12"/>
      <name val="仿宋"/>
      <family val="3"/>
    </font>
    <font>
      <b/>
      <sz val="10.5"/>
      <color indexed="8"/>
      <name val="仿宋"/>
      <family val="3"/>
    </font>
    <font>
      <sz val="10.5"/>
      <color indexed="8"/>
      <name val="仿宋"/>
      <family val="3"/>
    </font>
    <font>
      <sz val="10.5"/>
      <color indexed="8"/>
      <name val="Times New Roman"/>
      <family val="1"/>
    </font>
    <font>
      <b/>
      <sz val="18"/>
      <color indexed="8"/>
      <name val="宋体"/>
      <family val="0"/>
    </font>
    <font>
      <b/>
      <sz val="10"/>
      <color indexed="8"/>
      <name val="宋体"/>
      <family val="0"/>
    </font>
    <font>
      <sz val="10"/>
      <color indexed="8"/>
      <name val="宋体"/>
      <family val="0"/>
    </font>
    <font>
      <sz val="10"/>
      <name val="宋体"/>
      <family val="0"/>
    </font>
    <font>
      <sz val="10"/>
      <color indexed="8"/>
      <name val="仿宋_GB2312"/>
      <family val="0"/>
    </font>
    <font>
      <sz val="20"/>
      <name val="仿宋"/>
      <family val="3"/>
    </font>
    <font>
      <sz val="10"/>
      <name val="仿宋"/>
      <family val="3"/>
    </font>
    <font>
      <sz val="10"/>
      <color indexed="8"/>
      <name val="仿宋"/>
      <family val="3"/>
    </font>
    <font>
      <sz val="10"/>
      <color indexed="10"/>
      <name val="仿宋"/>
      <family val="3"/>
    </font>
    <font>
      <b/>
      <sz val="20"/>
      <name val="仿宋"/>
      <family val="3"/>
    </font>
    <font>
      <b/>
      <sz val="10"/>
      <name val="仿宋"/>
      <family val="3"/>
    </font>
    <font>
      <b/>
      <sz val="10"/>
      <color indexed="8"/>
      <name val="仿宋"/>
      <family val="3"/>
    </font>
    <font>
      <sz val="11"/>
      <color indexed="62"/>
      <name val="宋体"/>
      <family val="0"/>
    </font>
    <font>
      <sz val="11"/>
      <color indexed="16"/>
      <name val="宋体"/>
      <family val="0"/>
    </font>
    <font>
      <b/>
      <sz val="11"/>
      <color indexed="53"/>
      <name val="宋体"/>
      <family val="0"/>
    </font>
    <font>
      <sz val="11"/>
      <color indexed="9"/>
      <name val="宋体"/>
      <family val="0"/>
    </font>
    <font>
      <sz val="11"/>
      <color indexed="8"/>
      <name val="宋体"/>
      <family val="0"/>
    </font>
    <font>
      <b/>
      <sz val="11"/>
      <color indexed="8"/>
      <name val="宋体"/>
      <family val="0"/>
    </font>
    <font>
      <sz val="11"/>
      <color indexed="17"/>
      <name val="宋体"/>
      <family val="0"/>
    </font>
    <font>
      <b/>
      <sz val="11"/>
      <color indexed="63"/>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9"/>
      <name val="宋体"/>
      <family val="0"/>
    </font>
    <font>
      <sz val="11"/>
      <color indexed="19"/>
      <name val="宋体"/>
      <family val="0"/>
    </font>
    <font>
      <b/>
      <sz val="12"/>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5"/>
      <color rgb="FF000000"/>
      <name val="仿宋"/>
      <family val="3"/>
    </font>
    <font>
      <sz val="10.5"/>
      <color rgb="FF000000"/>
      <name val="仿宋"/>
      <family val="3"/>
    </font>
    <font>
      <sz val="10.5"/>
      <color rgb="FF000000"/>
      <name val="Times New Roman"/>
      <family val="1"/>
    </font>
    <font>
      <b/>
      <sz val="18"/>
      <color rgb="FF000000"/>
      <name val="宋体"/>
      <family val="0"/>
    </font>
    <font>
      <b/>
      <sz val="10"/>
      <color rgb="FF000000"/>
      <name val="宋体"/>
      <family val="0"/>
    </font>
    <font>
      <b/>
      <sz val="10"/>
      <color theme="1"/>
      <name val="Calibri"/>
      <family val="0"/>
    </font>
    <font>
      <sz val="10"/>
      <color rgb="FF000000"/>
      <name val="宋体"/>
      <family val="0"/>
    </font>
    <font>
      <sz val="10"/>
      <color theme="1"/>
      <name val="宋体"/>
      <family val="0"/>
    </font>
    <font>
      <sz val="10"/>
      <color theme="1"/>
      <name val="仿宋_GB2312"/>
      <family val="0"/>
    </font>
    <font>
      <sz val="10"/>
      <color theme="1"/>
      <name val="仿宋"/>
      <family val="3"/>
    </font>
    <font>
      <sz val="10"/>
      <color rgb="FFFF0000"/>
      <name val="仿宋"/>
      <family val="3"/>
    </font>
    <font>
      <b/>
      <sz val="10"/>
      <color rgb="FF000000"/>
      <name val="仿宋"/>
      <family val="3"/>
    </font>
    <font>
      <sz val="10"/>
      <color rgb="FF000000"/>
      <name val="仿宋"/>
      <family val="3"/>
    </font>
    <font>
      <b/>
      <sz val="10"/>
      <color theme="1"/>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color indexed="63"/>
      </right>
      <top>
        <color indexed="63"/>
      </top>
      <bottom style="medium"/>
    </border>
    <border>
      <left style="medium"/>
      <right style="medium"/>
      <top/>
      <bottom style="medium"/>
    </border>
    <border>
      <left/>
      <right style="medium"/>
      <top style="medium"/>
      <bottom style="medium"/>
    </border>
    <border>
      <left/>
      <right style="medium"/>
      <top/>
      <bottom style="medium"/>
    </border>
    <border>
      <left style="medium"/>
      <right style="medium"/>
      <top/>
      <bottom/>
    </border>
    <border>
      <left/>
      <right style="medium"/>
      <top/>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right style="thin"/>
      <top style="thin"/>
      <bottom style="thin"/>
    </border>
    <border>
      <left style="thin"/>
      <right/>
      <top style="thin"/>
      <bottom style="thin"/>
    </border>
    <border>
      <left style="thin"/>
      <right style="medium"/>
      <top style="thin"/>
      <bottom style="thin"/>
    </border>
    <border>
      <left style="thin"/>
      <right style="medium"/>
      <top style="thin"/>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43"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cellStyleXfs>
  <cellXfs count="107">
    <xf numFmtId="0" fontId="0" fillId="0" borderId="0" xfId="0" applyAlignment="1">
      <alignment vertical="center"/>
    </xf>
    <xf numFmtId="0" fontId="2" fillId="0" borderId="0" xfId="0" applyFont="1" applyBorder="1" applyAlignment="1">
      <alignment horizontal="center" vertical="center" wrapText="1"/>
    </xf>
    <xf numFmtId="0" fontId="2" fillId="0" borderId="9" xfId="0" applyFont="1" applyBorder="1" applyAlignment="1">
      <alignment horizontal="center" vertical="center" wrapText="1"/>
    </xf>
    <xf numFmtId="0" fontId="58" fillId="0" borderId="10" xfId="0" applyFont="1" applyBorder="1" applyAlignment="1">
      <alignment horizontal="center" vertical="center" wrapText="1"/>
    </xf>
    <xf numFmtId="0" fontId="58" fillId="0" borderId="11" xfId="0" applyFont="1" applyBorder="1" applyAlignment="1">
      <alignment horizontal="center" vertical="center" wrapText="1"/>
    </xf>
    <xf numFmtId="0" fontId="58" fillId="0" borderId="11" xfId="0" applyFont="1" applyBorder="1" applyAlignment="1">
      <alignment horizontal="center" vertical="center"/>
    </xf>
    <xf numFmtId="0" fontId="59" fillId="0" borderId="10" xfId="0" applyFont="1" applyBorder="1" applyAlignment="1">
      <alignment horizontal="center" vertical="center" wrapText="1"/>
    </xf>
    <xf numFmtId="0" fontId="60" fillId="0" borderId="12" xfId="0" applyFont="1" applyBorder="1" applyAlignment="1">
      <alignment horizontal="center" vertical="center" wrapText="1"/>
    </xf>
    <xf numFmtId="0" fontId="59" fillId="0" borderId="12" xfId="0" applyFont="1" applyBorder="1" applyAlignment="1">
      <alignment horizontal="center" vertical="center" wrapText="1"/>
    </xf>
    <xf numFmtId="0" fontId="60" fillId="0" borderId="12" xfId="0" applyFont="1" applyBorder="1" applyAlignment="1">
      <alignment horizontal="center" vertical="center"/>
    </xf>
    <xf numFmtId="0" fontId="59" fillId="0" borderId="13" xfId="0" applyFont="1" applyBorder="1" applyAlignment="1">
      <alignment horizontal="center" vertical="center" wrapText="1"/>
    </xf>
    <xf numFmtId="0" fontId="60" fillId="0" borderId="14" xfId="0" applyFont="1" applyBorder="1" applyAlignment="1">
      <alignment horizontal="center" vertical="center" wrapText="1"/>
    </xf>
    <xf numFmtId="0" fontId="59" fillId="0" borderId="10"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0" fontId="61" fillId="0" borderId="0" xfId="0" applyFont="1" applyFill="1" applyAlignment="1">
      <alignment horizontal="center" vertical="center" wrapText="1"/>
    </xf>
    <xf numFmtId="0" fontId="61" fillId="0" borderId="0" xfId="0" applyFont="1" applyFill="1" applyAlignment="1">
      <alignment horizontal="center" vertical="center"/>
    </xf>
    <xf numFmtId="0" fontId="62" fillId="0" borderId="15" xfId="0" applyFont="1" applyFill="1" applyBorder="1" applyAlignment="1">
      <alignment horizontal="center" vertical="center" wrapText="1"/>
    </xf>
    <xf numFmtId="0" fontId="63" fillId="0" borderId="15" xfId="0" applyFont="1" applyFill="1" applyBorder="1" applyAlignment="1">
      <alignment horizontal="center" vertical="center"/>
    </xf>
    <xf numFmtId="0" fontId="64" fillId="0" borderId="15" xfId="0" applyFont="1" applyFill="1" applyBorder="1" applyAlignment="1">
      <alignment horizontal="center" vertical="center" wrapText="1"/>
    </xf>
    <xf numFmtId="0" fontId="64" fillId="0" borderId="15" xfId="0" applyFont="1" applyFill="1" applyBorder="1" applyAlignment="1">
      <alignment vertical="center" wrapText="1"/>
    </xf>
    <xf numFmtId="0" fontId="9" fillId="0" borderId="15" xfId="0" applyFont="1" applyBorder="1" applyAlignment="1">
      <alignment vertical="center" wrapText="1"/>
    </xf>
    <xf numFmtId="0" fontId="9" fillId="0" borderId="15" xfId="0" applyFont="1" applyBorder="1" applyAlignment="1">
      <alignment horizontal="center" vertical="center" wrapText="1"/>
    </xf>
    <xf numFmtId="0" fontId="9" fillId="0" borderId="15" xfId="0" applyFont="1" applyFill="1" applyBorder="1" applyAlignment="1">
      <alignment horizontal="center" vertical="center"/>
    </xf>
    <xf numFmtId="0" fontId="9" fillId="0" borderId="15" xfId="0" applyFont="1" applyFill="1" applyBorder="1" applyAlignment="1">
      <alignment horizontal="center" vertical="center" wrapText="1"/>
    </xf>
    <xf numFmtId="176" fontId="9" fillId="0" borderId="15" xfId="0" applyNumberFormat="1" applyFont="1" applyFill="1" applyBorder="1" applyAlignment="1">
      <alignment horizontal="center" vertical="center"/>
    </xf>
    <xf numFmtId="0" fontId="9" fillId="0" borderId="15" xfId="0" applyFont="1" applyFill="1" applyBorder="1" applyAlignment="1">
      <alignment vertical="center" wrapText="1"/>
    </xf>
    <xf numFmtId="0" fontId="64" fillId="0" borderId="16" xfId="0" applyFont="1" applyFill="1" applyBorder="1" applyAlignment="1">
      <alignment horizontal="center" vertical="center" wrapText="1"/>
    </xf>
    <xf numFmtId="0" fontId="64" fillId="0" borderId="17" xfId="0" applyFont="1" applyFill="1" applyBorder="1" applyAlignment="1">
      <alignment horizontal="center" vertical="center" wrapText="1"/>
    </xf>
    <xf numFmtId="0" fontId="64" fillId="0" borderId="18" xfId="0" applyFont="1" applyFill="1" applyBorder="1" applyAlignment="1">
      <alignment horizontal="center" vertical="center" wrapText="1"/>
    </xf>
    <xf numFmtId="0" fontId="9" fillId="0" borderId="0" xfId="0" applyFont="1" applyFill="1" applyAlignment="1">
      <alignment vertical="center"/>
    </xf>
    <xf numFmtId="0" fontId="9" fillId="0" borderId="15" xfId="0" applyFont="1" applyBorder="1" applyAlignment="1">
      <alignment vertical="center"/>
    </xf>
    <xf numFmtId="0" fontId="9" fillId="0" borderId="15" xfId="0" applyFont="1" applyBorder="1" applyAlignment="1">
      <alignment horizontal="center" vertical="center"/>
    </xf>
    <xf numFmtId="0" fontId="64" fillId="0" borderId="15" xfId="0" applyFont="1" applyFill="1" applyBorder="1" applyAlignment="1">
      <alignment horizontal="left" vertical="center" wrapText="1"/>
    </xf>
    <xf numFmtId="43" fontId="65" fillId="0" borderId="15" xfId="22" applyNumberFormat="1" applyFont="1" applyFill="1" applyBorder="1" applyAlignment="1">
      <alignment horizontal="center" vertical="center"/>
    </xf>
    <xf numFmtId="177" fontId="66" fillId="0" borderId="15" xfId="22" applyNumberFormat="1" applyFont="1" applyFill="1" applyBorder="1" applyAlignment="1">
      <alignment horizontal="center" vertical="center"/>
    </xf>
    <xf numFmtId="176" fontId="64" fillId="33" borderId="15" xfId="0" applyNumberFormat="1" applyFont="1" applyFill="1" applyBorder="1" applyAlignment="1">
      <alignment horizontal="center" vertical="center" wrapText="1"/>
    </xf>
    <xf numFmtId="0" fontId="11" fillId="0" borderId="0" xfId="0" applyFont="1" applyFill="1" applyAlignment="1">
      <alignment vertical="center"/>
    </xf>
    <xf numFmtId="0" fontId="12" fillId="0" borderId="0" xfId="0" applyFont="1" applyFill="1" applyAlignment="1">
      <alignment vertical="center"/>
    </xf>
    <xf numFmtId="0" fontId="67" fillId="0" borderId="0" xfId="0" applyFont="1" applyFill="1" applyBorder="1" applyAlignment="1">
      <alignment horizontal="center" vertical="center" wrapText="1"/>
    </xf>
    <xf numFmtId="0" fontId="67" fillId="0" borderId="0" xfId="0" applyFont="1" applyFill="1" applyBorder="1" applyAlignment="1">
      <alignment vertical="center"/>
    </xf>
    <xf numFmtId="0" fontId="68" fillId="0" borderId="0" xfId="0" applyFont="1" applyFill="1" applyBorder="1" applyAlignment="1">
      <alignment vertical="center"/>
    </xf>
    <xf numFmtId="0" fontId="12" fillId="0" borderId="0" xfId="0" applyFont="1" applyFill="1" applyAlignment="1">
      <alignment horizontal="left" vertical="center"/>
    </xf>
    <xf numFmtId="0" fontId="12" fillId="0" borderId="0" xfId="0" applyFont="1" applyFill="1" applyAlignment="1">
      <alignment horizontal="center" vertical="center"/>
    </xf>
    <xf numFmtId="176" fontId="12" fillId="0" borderId="0" xfId="0" applyNumberFormat="1" applyFont="1" applyFill="1" applyAlignment="1">
      <alignment horizontal="center" vertical="center"/>
    </xf>
    <xf numFmtId="0" fontId="15" fillId="0" borderId="0" xfId="0" applyFont="1" applyFill="1" applyAlignment="1">
      <alignment horizontal="center" vertical="center"/>
    </xf>
    <xf numFmtId="43" fontId="16" fillId="0" borderId="0" xfId="22" applyNumberFormat="1" applyFont="1" applyFill="1" applyAlignment="1">
      <alignment horizontal="center" vertical="center"/>
    </xf>
    <xf numFmtId="0" fontId="69" fillId="0" borderId="19" xfId="0" applyFont="1" applyFill="1" applyBorder="1" applyAlignment="1">
      <alignment horizontal="center" vertical="center" wrapText="1"/>
    </xf>
    <xf numFmtId="0" fontId="69" fillId="0" borderId="20" xfId="0" applyFont="1" applyFill="1" applyBorder="1" applyAlignment="1">
      <alignment horizontal="center" vertical="center" wrapText="1"/>
    </xf>
    <xf numFmtId="0" fontId="70" fillId="0" borderId="21" xfId="0" applyFont="1" applyFill="1" applyBorder="1" applyAlignment="1">
      <alignment horizontal="center" vertical="center" wrapText="1"/>
    </xf>
    <xf numFmtId="0" fontId="70" fillId="0" borderId="15" xfId="0" applyFont="1" applyFill="1" applyBorder="1" applyAlignment="1">
      <alignment horizontal="center" vertical="center" wrapText="1"/>
    </xf>
    <xf numFmtId="0" fontId="70" fillId="0" borderId="15" xfId="0" applyFont="1" applyFill="1" applyBorder="1" applyAlignment="1">
      <alignment horizontal="justify" vertical="center" wrapText="1"/>
    </xf>
    <xf numFmtId="0" fontId="70" fillId="0" borderId="15" xfId="0" applyFont="1" applyFill="1" applyBorder="1" applyAlignment="1">
      <alignment horizontal="left" vertical="center" wrapText="1"/>
    </xf>
    <xf numFmtId="0" fontId="68" fillId="0" borderId="21" xfId="0" applyFont="1" applyFill="1" applyBorder="1" applyAlignment="1">
      <alignment horizontal="center" vertical="center" wrapText="1"/>
    </xf>
    <xf numFmtId="0" fontId="68" fillId="0" borderId="15" xfId="0" applyFont="1" applyFill="1" applyBorder="1" applyAlignment="1">
      <alignment horizontal="center" vertical="center" wrapText="1"/>
    </xf>
    <xf numFmtId="0" fontId="68" fillId="0" borderId="15" xfId="0" applyFont="1" applyFill="1" applyBorder="1" applyAlignment="1">
      <alignment horizontal="justify" vertical="center" wrapText="1"/>
    </xf>
    <xf numFmtId="0" fontId="12" fillId="0" borderId="15" xfId="0" applyFont="1" applyFill="1" applyBorder="1" applyAlignment="1">
      <alignment horizontal="justify" vertical="center" wrapText="1"/>
    </xf>
    <xf numFmtId="0" fontId="12" fillId="0" borderId="21" xfId="0" applyFont="1" applyBorder="1" applyAlignment="1">
      <alignment horizontal="center" vertical="center"/>
    </xf>
    <xf numFmtId="0" fontId="12" fillId="0" borderId="15" xfId="0" applyFont="1" applyBorder="1" applyAlignment="1">
      <alignment horizontal="center" vertical="center"/>
    </xf>
    <xf numFmtId="0" fontId="12" fillId="0" borderId="15" xfId="0" applyFont="1" applyBorder="1" applyAlignment="1">
      <alignment horizontal="center" vertical="center" wrapText="1"/>
    </xf>
    <xf numFmtId="0" fontId="12" fillId="0" borderId="15" xfId="0" applyFont="1" applyBorder="1" applyAlignment="1">
      <alignment vertical="center" wrapText="1"/>
    </xf>
    <xf numFmtId="0" fontId="12" fillId="0" borderId="15" xfId="0" applyFont="1" applyFill="1" applyBorder="1" applyAlignment="1">
      <alignment vertical="center" wrapText="1"/>
    </xf>
    <xf numFmtId="0" fontId="12" fillId="0" borderId="15" xfId="0" applyFont="1" applyBorder="1" applyAlignment="1">
      <alignment horizontal="left" vertical="center" wrapText="1"/>
    </xf>
    <xf numFmtId="0" fontId="12" fillId="0" borderId="15" xfId="0" applyFont="1" applyFill="1" applyBorder="1" applyAlignment="1">
      <alignment vertical="center"/>
    </xf>
    <xf numFmtId="0" fontId="12" fillId="0" borderId="15" xfId="0" applyFont="1" applyFill="1" applyBorder="1" applyAlignment="1">
      <alignment horizontal="center" vertical="center" wrapText="1"/>
    </xf>
    <xf numFmtId="0" fontId="12" fillId="0" borderId="15" xfId="0" applyFont="1" applyFill="1" applyBorder="1" applyAlignment="1">
      <alignment vertical="center"/>
    </xf>
    <xf numFmtId="0" fontId="12" fillId="0" borderId="15" xfId="0" applyFont="1" applyFill="1" applyBorder="1" applyAlignment="1">
      <alignment horizontal="center" vertical="center"/>
    </xf>
    <xf numFmtId="0" fontId="12" fillId="0" borderId="15" xfId="0" applyFont="1" applyFill="1" applyBorder="1" applyAlignment="1">
      <alignment horizontal="left" vertical="center" wrapText="1"/>
    </xf>
    <xf numFmtId="0" fontId="12" fillId="0" borderId="22" xfId="0" applyFont="1" applyFill="1" applyBorder="1" applyAlignment="1">
      <alignment vertical="center"/>
    </xf>
    <xf numFmtId="0" fontId="12" fillId="0" borderId="23" xfId="0" applyFont="1" applyFill="1" applyBorder="1" applyAlignment="1">
      <alignment horizontal="center" vertical="center"/>
    </xf>
    <xf numFmtId="0" fontId="15" fillId="0" borderId="0" xfId="0" applyFont="1" applyFill="1" applyAlignment="1">
      <alignment vertical="center"/>
    </xf>
    <xf numFmtId="176" fontId="11" fillId="0" borderId="0" xfId="0" applyNumberFormat="1" applyFont="1" applyFill="1" applyAlignment="1">
      <alignment horizontal="center" vertical="center"/>
    </xf>
    <xf numFmtId="43" fontId="16" fillId="0" borderId="0" xfId="22" applyNumberFormat="1" applyFont="1" applyFill="1" applyAlignment="1">
      <alignment horizontal="left" vertical="center"/>
    </xf>
    <xf numFmtId="10" fontId="16" fillId="0" borderId="0" xfId="25" applyNumberFormat="1" applyFont="1" applyFill="1" applyAlignment="1">
      <alignment horizontal="center" vertical="center"/>
    </xf>
    <xf numFmtId="0" fontId="69" fillId="0" borderId="24" xfId="0" applyFont="1" applyFill="1" applyBorder="1" applyAlignment="1">
      <alignment horizontal="center" vertical="center" wrapText="1"/>
    </xf>
    <xf numFmtId="0" fontId="69" fillId="0" borderId="25" xfId="0" applyFont="1" applyFill="1" applyBorder="1" applyAlignment="1">
      <alignment horizontal="center" vertical="center" wrapText="1"/>
    </xf>
    <xf numFmtId="0" fontId="69" fillId="0" borderId="26" xfId="0" applyFont="1" applyFill="1" applyBorder="1" applyAlignment="1">
      <alignment horizontal="center" vertical="center" wrapText="1"/>
    </xf>
    <xf numFmtId="176" fontId="71" fillId="0" borderId="15" xfId="0" applyNumberFormat="1" applyFont="1" applyFill="1" applyBorder="1" applyAlignment="1">
      <alignment horizontal="center" vertical="center" wrapText="1"/>
    </xf>
    <xf numFmtId="0" fontId="70" fillId="0" borderId="27" xfId="0" applyFont="1" applyFill="1" applyBorder="1" applyAlignment="1">
      <alignment horizontal="center" vertical="center" wrapText="1"/>
    </xf>
    <xf numFmtId="0" fontId="67" fillId="0" borderId="25" xfId="0" applyFont="1" applyFill="1" applyBorder="1" applyAlignment="1">
      <alignment horizontal="left" vertical="center"/>
    </xf>
    <xf numFmtId="0" fontId="67" fillId="0" borderId="26" xfId="0" applyFont="1" applyFill="1" applyBorder="1" applyAlignment="1">
      <alignment vertical="center" wrapText="1"/>
    </xf>
    <xf numFmtId="176" fontId="67" fillId="0" borderId="15" xfId="0" applyNumberFormat="1" applyFont="1" applyFill="1" applyBorder="1" applyAlignment="1">
      <alignment horizontal="center" vertical="center"/>
    </xf>
    <xf numFmtId="0" fontId="67" fillId="0" borderId="26" xfId="0" applyFont="1" applyFill="1" applyBorder="1" applyAlignment="1">
      <alignment vertical="center"/>
    </xf>
    <xf numFmtId="0" fontId="67" fillId="0" borderId="27" xfId="0" applyFont="1" applyFill="1" applyBorder="1" applyAlignment="1">
      <alignment horizontal="center" vertical="center"/>
    </xf>
    <xf numFmtId="0" fontId="67" fillId="0" borderId="25" xfId="0" applyFont="1" applyFill="1" applyBorder="1" applyAlignment="1">
      <alignment horizontal="left" vertical="center" wrapText="1"/>
    </xf>
    <xf numFmtId="0" fontId="67" fillId="0" borderId="15" xfId="0" applyFont="1" applyFill="1" applyBorder="1" applyAlignment="1">
      <alignment vertical="center"/>
    </xf>
    <xf numFmtId="0" fontId="70" fillId="0" borderId="25" xfId="0" applyFont="1" applyFill="1" applyBorder="1" applyAlignment="1">
      <alignment horizontal="left" vertical="center" wrapText="1"/>
    </xf>
    <xf numFmtId="0" fontId="12" fillId="0" borderId="27" xfId="0" applyFont="1" applyFill="1" applyBorder="1" applyAlignment="1">
      <alignment horizontal="center" vertical="center"/>
    </xf>
    <xf numFmtId="0" fontId="12" fillId="0" borderId="25" xfId="0" applyFont="1" applyFill="1" applyBorder="1" applyAlignment="1">
      <alignment horizontal="left" vertical="center" wrapText="1"/>
    </xf>
    <xf numFmtId="0" fontId="67" fillId="0" borderId="15" xfId="0" applyFont="1" applyFill="1" applyBorder="1" applyAlignment="1">
      <alignment horizontal="left" vertical="center" wrapText="1"/>
    </xf>
    <xf numFmtId="178" fontId="67" fillId="0" borderId="27" xfId="0" applyNumberFormat="1" applyFont="1" applyFill="1" applyBorder="1" applyAlignment="1">
      <alignment horizontal="center" vertical="center"/>
    </xf>
    <xf numFmtId="176" fontId="67" fillId="0" borderId="27" xfId="0" applyNumberFormat="1" applyFont="1" applyFill="1" applyBorder="1" applyAlignment="1">
      <alignment horizontal="center" vertical="center"/>
    </xf>
    <xf numFmtId="0" fontId="67" fillId="0" borderId="0" xfId="0" applyFont="1" applyFill="1" applyBorder="1" applyAlignment="1">
      <alignment vertical="center" wrapText="1"/>
    </xf>
    <xf numFmtId="0" fontId="12" fillId="0" borderId="15" xfId="0" applyFont="1" applyBorder="1" applyAlignment="1">
      <alignment vertical="center"/>
    </xf>
    <xf numFmtId="176" fontId="12" fillId="0" borderId="27" xfId="0" applyNumberFormat="1" applyFont="1" applyFill="1" applyBorder="1" applyAlignment="1">
      <alignment horizontal="center" vertical="center"/>
    </xf>
    <xf numFmtId="176" fontId="12" fillId="0" borderId="25" xfId="0" applyNumberFormat="1" applyFont="1" applyFill="1" applyBorder="1" applyAlignment="1">
      <alignment horizontal="left" vertical="center" wrapText="1"/>
    </xf>
    <xf numFmtId="0" fontId="12" fillId="0" borderId="25" xfId="0" applyFont="1" applyBorder="1" applyAlignment="1">
      <alignment vertical="center" wrapText="1"/>
    </xf>
    <xf numFmtId="0" fontId="12" fillId="0" borderId="27" xfId="0" applyFont="1" applyBorder="1" applyAlignment="1">
      <alignment horizontal="center" vertical="center" wrapText="1"/>
    </xf>
    <xf numFmtId="0" fontId="12" fillId="0" borderId="25" xfId="0" applyFont="1" applyFill="1" applyBorder="1" applyAlignment="1">
      <alignment horizontal="left" vertical="center"/>
    </xf>
    <xf numFmtId="0" fontId="12" fillId="0" borderId="26" xfId="0" applyFont="1" applyFill="1" applyBorder="1" applyAlignment="1">
      <alignment vertical="center"/>
    </xf>
    <xf numFmtId="0" fontId="12" fillId="0" borderId="15" xfId="0" applyFont="1" applyFill="1" applyBorder="1" applyAlignment="1">
      <alignment horizontal="center" vertical="center"/>
    </xf>
    <xf numFmtId="0" fontId="12" fillId="0" borderId="25" xfId="0" applyFont="1" applyFill="1" applyBorder="1" applyAlignment="1">
      <alignment vertical="center"/>
    </xf>
    <xf numFmtId="10" fontId="12" fillId="0" borderId="15" xfId="0" applyNumberFormat="1" applyFont="1" applyBorder="1" applyAlignment="1">
      <alignment horizontal="left" vertical="center" wrapText="1"/>
    </xf>
    <xf numFmtId="178" fontId="12" fillId="0" borderId="27" xfId="0" applyNumberFormat="1" applyFont="1" applyFill="1" applyBorder="1" applyAlignment="1">
      <alignment horizontal="center" vertical="center"/>
    </xf>
    <xf numFmtId="176" fontId="12" fillId="0" borderId="25" xfId="0" applyNumberFormat="1" applyFont="1" applyFill="1" applyBorder="1" applyAlignment="1">
      <alignment horizontal="left" vertical="center"/>
    </xf>
    <xf numFmtId="0" fontId="12" fillId="0" borderId="28" xfId="0" applyFont="1" applyFill="1" applyBorder="1" applyAlignment="1">
      <alignment horizontal="center" vertical="center"/>
    </xf>
    <xf numFmtId="176" fontId="12" fillId="33" borderId="0" xfId="0" applyNumberFormat="1" applyFont="1" applyFill="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53"/>
  <sheetViews>
    <sheetView tabSelected="1" view="pageBreakPreview" zoomScaleSheetLayoutView="100" workbookViewId="0" topLeftCell="A48">
      <selection activeCell="K57" sqref="K57"/>
    </sheetView>
  </sheetViews>
  <sheetFormatPr defaultColWidth="72.25390625" defaultRowHeight="14.25"/>
  <cols>
    <col min="1" max="1" width="5.125" style="38" customWidth="1"/>
    <col min="2" max="2" width="5.75390625" style="38" customWidth="1"/>
    <col min="3" max="3" width="5.25390625" style="38" customWidth="1"/>
    <col min="4" max="4" width="5.875" style="38" customWidth="1"/>
    <col min="5" max="5" width="9.875" style="38" customWidth="1"/>
    <col min="6" max="6" width="6.25390625" style="38" customWidth="1"/>
    <col min="7" max="7" width="26.00390625" style="38" customWidth="1"/>
    <col min="8" max="8" width="28.125" style="38" customWidth="1"/>
    <col min="9" max="9" width="7.25390625" style="38" customWidth="1"/>
    <col min="10" max="10" width="27.00390625" style="38" customWidth="1"/>
    <col min="11" max="11" width="24.25390625" style="42" customWidth="1"/>
    <col min="12" max="12" width="5.50390625" style="43" customWidth="1"/>
    <col min="13" max="13" width="25.25390625" style="42" customWidth="1"/>
    <col min="14" max="14" width="31.125" style="38" customWidth="1"/>
    <col min="15" max="15" width="7.25390625" style="44" customWidth="1"/>
    <col min="16" max="16384" width="72.25390625" style="38" customWidth="1"/>
  </cols>
  <sheetData>
    <row r="1" spans="1:15" s="37" customFormat="1" ht="26.25">
      <c r="A1" s="45" t="s">
        <v>0</v>
      </c>
      <c r="B1" s="45"/>
      <c r="C1" s="45"/>
      <c r="D1" s="45"/>
      <c r="E1" s="45"/>
      <c r="F1" s="45"/>
      <c r="G1" s="45"/>
      <c r="H1" s="45"/>
      <c r="I1" s="45"/>
      <c r="J1" s="45"/>
      <c r="K1" s="45"/>
      <c r="L1" s="45"/>
      <c r="M1" s="70"/>
      <c r="N1" s="70"/>
      <c r="O1" s="71"/>
    </row>
    <row r="2" spans="1:15" s="38" customFormat="1" ht="42.75" customHeight="1" hidden="1">
      <c r="A2" s="46"/>
      <c r="B2" s="46">
        <f>SUBTOTAL(9,B4:B52)</f>
        <v>100</v>
      </c>
      <c r="C2" s="46"/>
      <c r="D2" s="46">
        <f>SUBTOTAL(9,D4:D52)</f>
        <v>100</v>
      </c>
      <c r="E2" s="46"/>
      <c r="F2" s="46">
        <f>SUBTOTAL(9,F4:F52)</f>
        <v>100</v>
      </c>
      <c r="G2" s="46"/>
      <c r="H2" s="46"/>
      <c r="I2" s="46">
        <f>SUBTOTAL(9,I4:I52)</f>
        <v>100</v>
      </c>
      <c r="J2" s="46"/>
      <c r="K2" s="72"/>
      <c r="L2" s="46">
        <f>SUBTOTAL(9,L4:L52)</f>
        <v>82.4448</v>
      </c>
      <c r="M2" s="72"/>
      <c r="N2" s="73">
        <f>L2/I2</f>
        <v>0.824448</v>
      </c>
      <c r="O2" s="46">
        <f>SUBTOTAL(9,O4:O52)</f>
        <v>17.5552</v>
      </c>
    </row>
    <row r="3" spans="1:15" s="39" customFormat="1" ht="48.75" customHeight="1">
      <c r="A3" s="47" t="s">
        <v>1</v>
      </c>
      <c r="B3" s="48" t="s">
        <v>2</v>
      </c>
      <c r="C3" s="48" t="s">
        <v>3</v>
      </c>
      <c r="D3" s="48" t="s">
        <v>2</v>
      </c>
      <c r="E3" s="48" t="s">
        <v>4</v>
      </c>
      <c r="F3" s="48" t="s">
        <v>2</v>
      </c>
      <c r="G3" s="48" t="s">
        <v>5</v>
      </c>
      <c r="H3" s="48" t="s">
        <v>6</v>
      </c>
      <c r="I3" s="48" t="s">
        <v>2</v>
      </c>
      <c r="J3" s="48" t="s">
        <v>7</v>
      </c>
      <c r="K3" s="48" t="s">
        <v>8</v>
      </c>
      <c r="L3" s="74" t="s">
        <v>9</v>
      </c>
      <c r="M3" s="75" t="s">
        <v>10</v>
      </c>
      <c r="N3" s="76" t="s">
        <v>11</v>
      </c>
      <c r="O3" s="77" t="s">
        <v>12</v>
      </c>
    </row>
    <row r="4" spans="1:15" s="40" customFormat="1" ht="40.5" customHeight="1">
      <c r="A4" s="49" t="s">
        <v>13</v>
      </c>
      <c r="B4" s="50">
        <v>15</v>
      </c>
      <c r="C4" s="50" t="s">
        <v>14</v>
      </c>
      <c r="D4" s="50">
        <v>4</v>
      </c>
      <c r="E4" s="50" t="s">
        <v>15</v>
      </c>
      <c r="F4" s="50">
        <v>2</v>
      </c>
      <c r="G4" s="51" t="s">
        <v>16</v>
      </c>
      <c r="H4" s="52" t="s">
        <v>17</v>
      </c>
      <c r="I4" s="50">
        <v>0.5</v>
      </c>
      <c r="J4" s="52" t="s">
        <v>18</v>
      </c>
      <c r="K4" s="52" t="s">
        <v>19</v>
      </c>
      <c r="L4" s="78">
        <v>0.5</v>
      </c>
      <c r="M4" s="79" t="s">
        <v>20</v>
      </c>
      <c r="N4" s="80"/>
      <c r="O4" s="81">
        <f>I4-L4</f>
        <v>0</v>
      </c>
    </row>
    <row r="5" spans="1:15" s="40" customFormat="1" ht="40.5" customHeight="1">
      <c r="A5" s="49"/>
      <c r="B5" s="50"/>
      <c r="C5" s="50"/>
      <c r="D5" s="50"/>
      <c r="E5" s="50"/>
      <c r="F5" s="50"/>
      <c r="G5" s="51"/>
      <c r="H5" s="52" t="s">
        <v>21</v>
      </c>
      <c r="I5" s="50">
        <v>0.5</v>
      </c>
      <c r="J5" s="52" t="s">
        <v>18</v>
      </c>
      <c r="K5" s="52" t="s">
        <v>19</v>
      </c>
      <c r="L5" s="78">
        <v>0.5</v>
      </c>
      <c r="M5" s="79" t="s">
        <v>20</v>
      </c>
      <c r="N5" s="80"/>
      <c r="O5" s="81">
        <f aca="true" t="shared" si="0" ref="O5:O47">I5-L5</f>
        <v>0</v>
      </c>
    </row>
    <row r="6" spans="1:15" s="40" customFormat="1" ht="40.5" customHeight="1">
      <c r="A6" s="49"/>
      <c r="B6" s="50"/>
      <c r="C6" s="50"/>
      <c r="D6" s="50"/>
      <c r="E6" s="50"/>
      <c r="F6" s="50"/>
      <c r="G6" s="51"/>
      <c r="H6" s="52" t="s">
        <v>22</v>
      </c>
      <c r="I6" s="50">
        <v>0.5</v>
      </c>
      <c r="J6" s="52" t="s">
        <v>23</v>
      </c>
      <c r="K6" s="52" t="s">
        <v>19</v>
      </c>
      <c r="L6" s="78">
        <v>0.5</v>
      </c>
      <c r="M6" s="79" t="s">
        <v>20</v>
      </c>
      <c r="N6" s="82"/>
      <c r="O6" s="81">
        <f t="shared" si="0"/>
        <v>0</v>
      </c>
    </row>
    <row r="7" spans="1:15" s="40" customFormat="1" ht="40.5" customHeight="1">
      <c r="A7" s="49"/>
      <c r="B7" s="50"/>
      <c r="C7" s="50"/>
      <c r="D7" s="50"/>
      <c r="E7" s="50"/>
      <c r="F7" s="50"/>
      <c r="G7" s="51"/>
      <c r="H7" s="52" t="s">
        <v>24</v>
      </c>
      <c r="I7" s="50">
        <v>0.5</v>
      </c>
      <c r="J7" s="52" t="s">
        <v>23</v>
      </c>
      <c r="K7" s="52" t="s">
        <v>19</v>
      </c>
      <c r="L7" s="78">
        <v>0.5</v>
      </c>
      <c r="M7" s="79" t="s">
        <v>20</v>
      </c>
      <c r="N7" s="82"/>
      <c r="O7" s="81">
        <f t="shared" si="0"/>
        <v>0</v>
      </c>
    </row>
    <row r="8" spans="1:15" s="40" customFormat="1" ht="39" customHeight="1">
      <c r="A8" s="49"/>
      <c r="B8" s="50"/>
      <c r="C8" s="50"/>
      <c r="D8" s="50"/>
      <c r="E8" s="50" t="s">
        <v>25</v>
      </c>
      <c r="F8" s="50">
        <v>2</v>
      </c>
      <c r="G8" s="51" t="s">
        <v>26</v>
      </c>
      <c r="H8" s="52" t="s">
        <v>27</v>
      </c>
      <c r="I8" s="50">
        <v>0.5</v>
      </c>
      <c r="J8" s="52" t="s">
        <v>28</v>
      </c>
      <c r="K8" s="52" t="s">
        <v>19</v>
      </c>
      <c r="L8" s="78">
        <v>0.5</v>
      </c>
      <c r="M8" s="79" t="s">
        <v>20</v>
      </c>
      <c r="N8" s="80"/>
      <c r="O8" s="81">
        <f t="shared" si="0"/>
        <v>0</v>
      </c>
    </row>
    <row r="9" spans="1:15" s="40" customFormat="1" ht="39" customHeight="1">
      <c r="A9" s="49"/>
      <c r="B9" s="50"/>
      <c r="C9" s="50"/>
      <c r="D9" s="50"/>
      <c r="E9" s="50"/>
      <c r="F9" s="50"/>
      <c r="G9" s="51"/>
      <c r="H9" s="52" t="s">
        <v>29</v>
      </c>
      <c r="I9" s="50">
        <v>0.5</v>
      </c>
      <c r="J9" s="52" t="s">
        <v>30</v>
      </c>
      <c r="K9" s="52" t="s">
        <v>19</v>
      </c>
      <c r="L9" s="78">
        <v>0.5</v>
      </c>
      <c r="M9" s="79" t="s">
        <v>20</v>
      </c>
      <c r="N9" s="80"/>
      <c r="O9" s="81">
        <f t="shared" si="0"/>
        <v>0</v>
      </c>
    </row>
    <row r="10" spans="1:15" s="40" customFormat="1" ht="45" customHeight="1">
      <c r="A10" s="49"/>
      <c r="B10" s="50"/>
      <c r="C10" s="50"/>
      <c r="D10" s="50"/>
      <c r="E10" s="50"/>
      <c r="F10" s="50"/>
      <c r="G10" s="51"/>
      <c r="H10" s="52" t="s">
        <v>31</v>
      </c>
      <c r="I10" s="50">
        <v>1</v>
      </c>
      <c r="J10" s="52" t="s">
        <v>32</v>
      </c>
      <c r="K10" s="52" t="s">
        <v>19</v>
      </c>
      <c r="L10" s="83">
        <v>1</v>
      </c>
      <c r="M10" s="79" t="s">
        <v>20</v>
      </c>
      <c r="N10" s="82"/>
      <c r="O10" s="81">
        <f t="shared" si="0"/>
        <v>0</v>
      </c>
    </row>
    <row r="11" spans="1:15" s="40" customFormat="1" ht="40.5" customHeight="1">
      <c r="A11" s="49"/>
      <c r="B11" s="50"/>
      <c r="C11" s="50" t="s">
        <v>33</v>
      </c>
      <c r="D11" s="50">
        <v>6</v>
      </c>
      <c r="E11" s="50" t="s">
        <v>34</v>
      </c>
      <c r="F11" s="50">
        <v>2</v>
      </c>
      <c r="G11" s="51" t="s">
        <v>35</v>
      </c>
      <c r="H11" s="52" t="s">
        <v>36</v>
      </c>
      <c r="I11" s="50">
        <v>0.5</v>
      </c>
      <c r="J11" s="52" t="s">
        <v>37</v>
      </c>
      <c r="K11" s="52" t="s">
        <v>19</v>
      </c>
      <c r="L11" s="78">
        <v>0.5</v>
      </c>
      <c r="M11" s="79" t="s">
        <v>20</v>
      </c>
      <c r="N11" s="82"/>
      <c r="O11" s="81">
        <f t="shared" si="0"/>
        <v>0</v>
      </c>
    </row>
    <row r="12" spans="1:15" s="40" customFormat="1" ht="40.5" customHeight="1">
      <c r="A12" s="49"/>
      <c r="B12" s="50"/>
      <c r="C12" s="50"/>
      <c r="D12" s="50"/>
      <c r="E12" s="50"/>
      <c r="F12" s="50"/>
      <c r="G12" s="51"/>
      <c r="H12" s="52" t="s">
        <v>38</v>
      </c>
      <c r="I12" s="50">
        <v>0.5</v>
      </c>
      <c r="J12" s="52" t="s">
        <v>39</v>
      </c>
      <c r="K12" s="52" t="s">
        <v>19</v>
      </c>
      <c r="L12" s="78">
        <v>0.5</v>
      </c>
      <c r="M12" s="79" t="s">
        <v>20</v>
      </c>
      <c r="N12" s="82"/>
      <c r="O12" s="81">
        <f t="shared" si="0"/>
        <v>0</v>
      </c>
    </row>
    <row r="13" spans="1:15" s="40" customFormat="1" ht="48">
      <c r="A13" s="49"/>
      <c r="B13" s="50"/>
      <c r="C13" s="50"/>
      <c r="D13" s="50"/>
      <c r="E13" s="50"/>
      <c r="F13" s="50"/>
      <c r="G13" s="51"/>
      <c r="H13" s="52" t="s">
        <v>40</v>
      </c>
      <c r="I13" s="50">
        <v>0.5</v>
      </c>
      <c r="J13" s="52" t="s">
        <v>41</v>
      </c>
      <c r="K13" s="52" t="s">
        <v>42</v>
      </c>
      <c r="L13" s="83">
        <v>0</v>
      </c>
      <c r="M13" s="84" t="s">
        <v>43</v>
      </c>
      <c r="N13" s="80"/>
      <c r="O13" s="81">
        <f t="shared" si="0"/>
        <v>0.5</v>
      </c>
    </row>
    <row r="14" spans="1:15" s="40" customFormat="1" ht="48">
      <c r="A14" s="49"/>
      <c r="B14" s="50"/>
      <c r="C14" s="50"/>
      <c r="D14" s="50"/>
      <c r="E14" s="50"/>
      <c r="F14" s="50"/>
      <c r="G14" s="51"/>
      <c r="H14" s="52" t="s">
        <v>44</v>
      </c>
      <c r="I14" s="50">
        <v>0.5</v>
      </c>
      <c r="J14" s="52" t="s">
        <v>45</v>
      </c>
      <c r="K14" s="52" t="s">
        <v>46</v>
      </c>
      <c r="L14" s="83">
        <v>0</v>
      </c>
      <c r="M14" s="79" t="s">
        <v>47</v>
      </c>
      <c r="N14" s="82" t="s">
        <v>48</v>
      </c>
      <c r="O14" s="81">
        <f t="shared" si="0"/>
        <v>0.5</v>
      </c>
    </row>
    <row r="15" spans="1:15" s="40" customFormat="1" ht="33" customHeight="1">
      <c r="A15" s="49"/>
      <c r="B15" s="50"/>
      <c r="C15" s="50"/>
      <c r="D15" s="50"/>
      <c r="E15" s="50" t="s">
        <v>49</v>
      </c>
      <c r="F15" s="50">
        <v>4</v>
      </c>
      <c r="G15" s="51" t="s">
        <v>50</v>
      </c>
      <c r="H15" s="51" t="s">
        <v>51</v>
      </c>
      <c r="I15" s="50">
        <v>1</v>
      </c>
      <c r="J15" s="52" t="s">
        <v>52</v>
      </c>
      <c r="K15" s="85" t="s">
        <v>53</v>
      </c>
      <c r="L15" s="83">
        <v>0.5</v>
      </c>
      <c r="M15" s="86" t="s">
        <v>54</v>
      </c>
      <c r="N15" s="82"/>
      <c r="O15" s="81">
        <f t="shared" si="0"/>
        <v>0.5</v>
      </c>
    </row>
    <row r="16" spans="1:15" s="41" customFormat="1" ht="33" customHeight="1">
      <c r="A16" s="53"/>
      <c r="B16" s="54"/>
      <c r="C16" s="54"/>
      <c r="D16" s="54"/>
      <c r="E16" s="54"/>
      <c r="F16" s="54"/>
      <c r="G16" s="55"/>
      <c r="H16" s="56" t="s">
        <v>55</v>
      </c>
      <c r="I16" s="64">
        <v>2</v>
      </c>
      <c r="J16" s="67" t="s">
        <v>56</v>
      </c>
      <c r="K16" s="85" t="s">
        <v>53</v>
      </c>
      <c r="L16" s="87">
        <v>1</v>
      </c>
      <c r="M16" s="88" t="s">
        <v>57</v>
      </c>
      <c r="N16" s="82"/>
      <c r="O16" s="81">
        <f t="shared" si="0"/>
        <v>1</v>
      </c>
    </row>
    <row r="17" spans="1:15" s="40" customFormat="1" ht="60">
      <c r="A17" s="49"/>
      <c r="B17" s="50"/>
      <c r="C17" s="50"/>
      <c r="D17" s="50"/>
      <c r="E17" s="50"/>
      <c r="F17" s="50"/>
      <c r="G17" s="51"/>
      <c r="H17" s="51" t="s">
        <v>58</v>
      </c>
      <c r="I17" s="50">
        <v>1</v>
      </c>
      <c r="J17" s="52" t="s">
        <v>59</v>
      </c>
      <c r="K17" s="52" t="s">
        <v>60</v>
      </c>
      <c r="L17" s="83">
        <v>0</v>
      </c>
      <c r="M17" s="79" t="s">
        <v>61</v>
      </c>
      <c r="N17" s="82"/>
      <c r="O17" s="81">
        <f t="shared" si="0"/>
        <v>1</v>
      </c>
    </row>
    <row r="18" spans="1:15" s="40" customFormat="1" ht="30.75" customHeight="1">
      <c r="A18" s="49"/>
      <c r="B18" s="50"/>
      <c r="C18" s="50" t="s">
        <v>62</v>
      </c>
      <c r="D18" s="50">
        <v>5</v>
      </c>
      <c r="E18" s="50" t="s">
        <v>63</v>
      </c>
      <c r="F18" s="50">
        <v>4</v>
      </c>
      <c r="G18" s="51" t="s">
        <v>64</v>
      </c>
      <c r="H18" s="51" t="s">
        <v>65</v>
      </c>
      <c r="I18" s="50">
        <v>1</v>
      </c>
      <c r="J18" s="52" t="s">
        <v>66</v>
      </c>
      <c r="K18" s="85" t="s">
        <v>19</v>
      </c>
      <c r="L18" s="83">
        <v>1</v>
      </c>
      <c r="M18" s="86"/>
      <c r="N18" s="82"/>
      <c r="O18" s="81">
        <f t="shared" si="0"/>
        <v>0</v>
      </c>
    </row>
    <row r="19" spans="1:15" s="40" customFormat="1" ht="30.75" customHeight="1">
      <c r="A19" s="49"/>
      <c r="B19" s="50"/>
      <c r="C19" s="50"/>
      <c r="D19" s="50"/>
      <c r="E19" s="50"/>
      <c r="F19" s="50"/>
      <c r="G19" s="51"/>
      <c r="H19" s="51" t="s">
        <v>67</v>
      </c>
      <c r="I19" s="50">
        <v>1</v>
      </c>
      <c r="J19" s="52" t="s">
        <v>68</v>
      </c>
      <c r="K19" s="85" t="s">
        <v>19</v>
      </c>
      <c r="L19" s="83">
        <v>1</v>
      </c>
      <c r="M19" s="79"/>
      <c r="N19" s="82"/>
      <c r="O19" s="81">
        <f t="shared" si="0"/>
        <v>0</v>
      </c>
    </row>
    <row r="20" spans="1:15" s="40" customFormat="1" ht="30.75" customHeight="1">
      <c r="A20" s="49"/>
      <c r="B20" s="50"/>
      <c r="C20" s="50"/>
      <c r="D20" s="50"/>
      <c r="E20" s="50"/>
      <c r="F20" s="50"/>
      <c r="G20" s="51"/>
      <c r="H20" s="51" t="s">
        <v>69</v>
      </c>
      <c r="I20" s="50">
        <v>1</v>
      </c>
      <c r="J20" s="52" t="s">
        <v>70</v>
      </c>
      <c r="K20" s="89" t="s">
        <v>71</v>
      </c>
      <c r="L20" s="83">
        <v>0.5</v>
      </c>
      <c r="M20" s="84" t="s">
        <v>47</v>
      </c>
      <c r="N20" s="82"/>
      <c r="O20" s="81">
        <f t="shared" si="0"/>
        <v>0.5</v>
      </c>
    </row>
    <row r="21" spans="1:15" s="40" customFormat="1" ht="30.75" customHeight="1">
      <c r="A21" s="49"/>
      <c r="B21" s="50"/>
      <c r="C21" s="50"/>
      <c r="D21" s="50"/>
      <c r="E21" s="50"/>
      <c r="F21" s="50"/>
      <c r="G21" s="51"/>
      <c r="H21" s="51" t="s">
        <v>72</v>
      </c>
      <c r="I21" s="50">
        <v>1</v>
      </c>
      <c r="J21" s="52" t="s">
        <v>73</v>
      </c>
      <c r="K21" s="89" t="s">
        <v>74</v>
      </c>
      <c r="L21" s="83">
        <v>0.5</v>
      </c>
      <c r="M21" s="84" t="s">
        <v>47</v>
      </c>
      <c r="N21" s="82"/>
      <c r="O21" s="81">
        <f t="shared" si="0"/>
        <v>0.5</v>
      </c>
    </row>
    <row r="22" spans="1:15" s="40" customFormat="1" ht="30.75" customHeight="1">
      <c r="A22" s="49"/>
      <c r="B22" s="50"/>
      <c r="C22" s="50"/>
      <c r="D22" s="50"/>
      <c r="E22" s="50" t="s">
        <v>75</v>
      </c>
      <c r="F22" s="50">
        <v>1</v>
      </c>
      <c r="G22" s="51" t="s">
        <v>76</v>
      </c>
      <c r="H22" s="51" t="s">
        <v>77</v>
      </c>
      <c r="I22" s="50">
        <v>0.5</v>
      </c>
      <c r="J22" s="52" t="s">
        <v>78</v>
      </c>
      <c r="K22" s="52" t="s">
        <v>19</v>
      </c>
      <c r="L22" s="83">
        <v>0.5</v>
      </c>
      <c r="M22" s="79"/>
      <c r="N22" s="82"/>
      <c r="O22" s="81">
        <f t="shared" si="0"/>
        <v>0</v>
      </c>
    </row>
    <row r="23" spans="1:15" s="40" customFormat="1" ht="30.75" customHeight="1">
      <c r="A23" s="49"/>
      <c r="B23" s="50"/>
      <c r="C23" s="50"/>
      <c r="D23" s="50"/>
      <c r="E23" s="50"/>
      <c r="F23" s="50"/>
      <c r="G23" s="51"/>
      <c r="H23" s="51" t="s">
        <v>79</v>
      </c>
      <c r="I23" s="50">
        <v>0.5</v>
      </c>
      <c r="J23" s="52" t="s">
        <v>78</v>
      </c>
      <c r="K23" s="89" t="s">
        <v>80</v>
      </c>
      <c r="L23" s="83">
        <v>0</v>
      </c>
      <c r="M23" s="79"/>
      <c r="N23" s="80"/>
      <c r="O23" s="81">
        <f t="shared" si="0"/>
        <v>0.5</v>
      </c>
    </row>
    <row r="24" spans="1:15" s="40" customFormat="1" ht="87.75" customHeight="1">
      <c r="A24" s="49" t="s">
        <v>81</v>
      </c>
      <c r="B24" s="50">
        <v>20</v>
      </c>
      <c r="C24" s="50" t="s">
        <v>82</v>
      </c>
      <c r="D24" s="50">
        <v>10</v>
      </c>
      <c r="E24" s="50" t="s">
        <v>83</v>
      </c>
      <c r="F24" s="50">
        <v>3</v>
      </c>
      <c r="G24" s="51" t="s">
        <v>84</v>
      </c>
      <c r="H24" s="51" t="s">
        <v>85</v>
      </c>
      <c r="I24" s="50">
        <v>3</v>
      </c>
      <c r="J24" s="52" t="s">
        <v>86</v>
      </c>
      <c r="K24" s="52" t="s">
        <v>87</v>
      </c>
      <c r="L24" s="90">
        <v>3</v>
      </c>
      <c r="M24" s="79"/>
      <c r="N24" s="80"/>
      <c r="O24" s="81">
        <f t="shared" si="0"/>
        <v>0</v>
      </c>
    </row>
    <row r="25" spans="1:15" s="40" customFormat="1" ht="87.75" customHeight="1">
      <c r="A25" s="49"/>
      <c r="B25" s="50"/>
      <c r="C25" s="50"/>
      <c r="D25" s="50"/>
      <c r="E25" s="50" t="s">
        <v>88</v>
      </c>
      <c r="F25" s="50">
        <v>3</v>
      </c>
      <c r="G25" s="51" t="s">
        <v>89</v>
      </c>
      <c r="H25" s="51" t="s">
        <v>90</v>
      </c>
      <c r="I25" s="50">
        <v>3</v>
      </c>
      <c r="J25" s="52" t="s">
        <v>91</v>
      </c>
      <c r="K25" s="89" t="s">
        <v>92</v>
      </c>
      <c r="L25" s="91">
        <v>1.27</v>
      </c>
      <c r="M25" s="79"/>
      <c r="N25" s="92"/>
      <c r="O25" s="81">
        <f t="shared" si="0"/>
        <v>1.73</v>
      </c>
    </row>
    <row r="26" spans="1:15" s="40" customFormat="1" ht="36" customHeight="1">
      <c r="A26" s="49"/>
      <c r="B26" s="50"/>
      <c r="C26" s="50"/>
      <c r="D26" s="50"/>
      <c r="E26" s="50" t="s">
        <v>93</v>
      </c>
      <c r="F26" s="50">
        <v>4</v>
      </c>
      <c r="G26" s="51" t="s">
        <v>94</v>
      </c>
      <c r="H26" s="51" t="s">
        <v>95</v>
      </c>
      <c r="I26" s="50">
        <v>0.5</v>
      </c>
      <c r="J26" s="52" t="s">
        <v>96</v>
      </c>
      <c r="K26" s="52" t="s">
        <v>19</v>
      </c>
      <c r="L26" s="83">
        <v>0.5</v>
      </c>
      <c r="M26" s="79"/>
      <c r="N26" s="82"/>
      <c r="O26" s="81">
        <f t="shared" si="0"/>
        <v>0</v>
      </c>
    </row>
    <row r="27" spans="1:15" s="40" customFormat="1" ht="36" customHeight="1">
      <c r="A27" s="49"/>
      <c r="B27" s="50"/>
      <c r="C27" s="50"/>
      <c r="D27" s="50"/>
      <c r="E27" s="50"/>
      <c r="F27" s="50"/>
      <c r="G27" s="51"/>
      <c r="H27" s="51" t="s">
        <v>97</v>
      </c>
      <c r="I27" s="50">
        <v>0.5</v>
      </c>
      <c r="J27" s="52" t="s">
        <v>98</v>
      </c>
      <c r="K27" s="52" t="s">
        <v>19</v>
      </c>
      <c r="L27" s="83">
        <v>0.5</v>
      </c>
      <c r="M27" s="79"/>
      <c r="N27" s="82"/>
      <c r="O27" s="81">
        <f t="shared" si="0"/>
        <v>0</v>
      </c>
    </row>
    <row r="28" spans="1:15" s="40" customFormat="1" ht="36" customHeight="1">
      <c r="A28" s="49"/>
      <c r="B28" s="50"/>
      <c r="C28" s="50"/>
      <c r="D28" s="50"/>
      <c r="E28" s="50"/>
      <c r="F28" s="50"/>
      <c r="G28" s="51"/>
      <c r="H28" s="51" t="s">
        <v>99</v>
      </c>
      <c r="I28" s="50">
        <v>0.5</v>
      </c>
      <c r="J28" s="52" t="s">
        <v>30</v>
      </c>
      <c r="K28" s="52" t="s">
        <v>100</v>
      </c>
      <c r="L28" s="83">
        <v>0</v>
      </c>
      <c r="M28" s="79"/>
      <c r="N28" s="82"/>
      <c r="O28" s="81">
        <f t="shared" si="0"/>
        <v>0.5</v>
      </c>
    </row>
    <row r="29" spans="1:15" s="40" customFormat="1" ht="36" customHeight="1">
      <c r="A29" s="49"/>
      <c r="B29" s="50"/>
      <c r="C29" s="50"/>
      <c r="D29" s="50"/>
      <c r="E29" s="50"/>
      <c r="F29" s="50"/>
      <c r="G29" s="51"/>
      <c r="H29" s="51" t="s">
        <v>101</v>
      </c>
      <c r="I29" s="50">
        <v>2.5</v>
      </c>
      <c r="J29" s="52" t="s">
        <v>102</v>
      </c>
      <c r="K29" s="52" t="s">
        <v>100</v>
      </c>
      <c r="L29" s="83">
        <v>1.5</v>
      </c>
      <c r="M29" s="79"/>
      <c r="N29" s="82"/>
      <c r="O29" s="81">
        <f t="shared" si="0"/>
        <v>1</v>
      </c>
    </row>
    <row r="30" spans="1:15" s="40" customFormat="1" ht="36" customHeight="1">
      <c r="A30" s="49"/>
      <c r="B30" s="50"/>
      <c r="C30" s="50" t="s">
        <v>103</v>
      </c>
      <c r="D30" s="50">
        <v>10</v>
      </c>
      <c r="E30" s="50" t="s">
        <v>104</v>
      </c>
      <c r="F30" s="50">
        <v>4</v>
      </c>
      <c r="G30" s="51" t="s">
        <v>105</v>
      </c>
      <c r="H30" s="51" t="s">
        <v>106</v>
      </c>
      <c r="I30" s="50">
        <v>2</v>
      </c>
      <c r="J30" s="52" t="s">
        <v>107</v>
      </c>
      <c r="K30" s="52" t="s">
        <v>19</v>
      </c>
      <c r="L30" s="83">
        <v>2</v>
      </c>
      <c r="M30" s="79"/>
      <c r="N30" s="80"/>
      <c r="O30" s="81">
        <f t="shared" si="0"/>
        <v>0</v>
      </c>
    </row>
    <row r="31" spans="1:15" s="40" customFormat="1" ht="36" customHeight="1">
      <c r="A31" s="49"/>
      <c r="B31" s="50"/>
      <c r="C31" s="50"/>
      <c r="D31" s="50"/>
      <c r="E31" s="50"/>
      <c r="F31" s="50"/>
      <c r="G31" s="51"/>
      <c r="H31" s="51" t="s">
        <v>108</v>
      </c>
      <c r="I31" s="50">
        <v>2</v>
      </c>
      <c r="J31" s="52" t="s">
        <v>109</v>
      </c>
      <c r="K31" s="52" t="s">
        <v>19</v>
      </c>
      <c r="L31" s="83">
        <v>2</v>
      </c>
      <c r="M31" s="86"/>
      <c r="N31" s="80"/>
      <c r="O31" s="81">
        <f t="shared" si="0"/>
        <v>0</v>
      </c>
    </row>
    <row r="32" spans="1:15" s="40" customFormat="1" ht="36" customHeight="1">
      <c r="A32" s="49"/>
      <c r="B32" s="50"/>
      <c r="C32" s="50"/>
      <c r="D32" s="50"/>
      <c r="E32" s="50" t="s">
        <v>110</v>
      </c>
      <c r="F32" s="50">
        <v>6</v>
      </c>
      <c r="G32" s="51" t="s">
        <v>111</v>
      </c>
      <c r="H32" s="51" t="s">
        <v>112</v>
      </c>
      <c r="I32" s="50">
        <v>2</v>
      </c>
      <c r="J32" s="52" t="s">
        <v>113</v>
      </c>
      <c r="K32" s="52" t="s">
        <v>19</v>
      </c>
      <c r="L32" s="83">
        <v>2</v>
      </c>
      <c r="M32" s="84"/>
      <c r="N32" s="80"/>
      <c r="O32" s="81">
        <f t="shared" si="0"/>
        <v>0</v>
      </c>
    </row>
    <row r="33" spans="1:15" s="40" customFormat="1" ht="36" customHeight="1">
      <c r="A33" s="49"/>
      <c r="B33" s="50"/>
      <c r="C33" s="50"/>
      <c r="D33" s="50"/>
      <c r="E33" s="50"/>
      <c r="F33" s="50"/>
      <c r="G33" s="51"/>
      <c r="H33" s="51" t="s">
        <v>114</v>
      </c>
      <c r="I33" s="50">
        <v>2</v>
      </c>
      <c r="J33" s="52" t="s">
        <v>113</v>
      </c>
      <c r="K33" s="52" t="s">
        <v>19</v>
      </c>
      <c r="L33" s="83">
        <v>2</v>
      </c>
      <c r="M33" s="79"/>
      <c r="N33" s="80"/>
      <c r="O33" s="81">
        <f t="shared" si="0"/>
        <v>0</v>
      </c>
    </row>
    <row r="34" spans="1:15" s="40" customFormat="1" ht="36" customHeight="1">
      <c r="A34" s="49"/>
      <c r="B34" s="50"/>
      <c r="C34" s="50"/>
      <c r="D34" s="50"/>
      <c r="E34" s="50"/>
      <c r="F34" s="50"/>
      <c r="G34" s="51"/>
      <c r="H34" s="51" t="s">
        <v>115</v>
      </c>
      <c r="I34" s="50">
        <v>1</v>
      </c>
      <c r="J34" s="52" t="s">
        <v>116</v>
      </c>
      <c r="K34" s="52" t="s">
        <v>19</v>
      </c>
      <c r="L34" s="83">
        <v>1</v>
      </c>
      <c r="M34" s="86"/>
      <c r="N34" s="80"/>
      <c r="O34" s="81">
        <f t="shared" si="0"/>
        <v>0</v>
      </c>
    </row>
    <row r="35" spans="1:15" s="40" customFormat="1" ht="36" customHeight="1">
      <c r="A35" s="49"/>
      <c r="B35" s="50"/>
      <c r="C35" s="50"/>
      <c r="D35" s="50"/>
      <c r="E35" s="50"/>
      <c r="F35" s="50"/>
      <c r="G35" s="51"/>
      <c r="H35" s="51" t="s">
        <v>117</v>
      </c>
      <c r="I35" s="50">
        <v>1</v>
      </c>
      <c r="J35" s="52" t="s">
        <v>118</v>
      </c>
      <c r="K35" s="52" t="s">
        <v>19</v>
      </c>
      <c r="L35" s="83">
        <v>1</v>
      </c>
      <c r="M35" s="79"/>
      <c r="N35" s="82"/>
      <c r="O35" s="81">
        <f t="shared" si="0"/>
        <v>0</v>
      </c>
    </row>
    <row r="36" spans="1:15" ht="42.75" customHeight="1">
      <c r="A36" s="57" t="s">
        <v>119</v>
      </c>
      <c r="B36" s="58">
        <v>30</v>
      </c>
      <c r="C36" s="59" t="s">
        <v>120</v>
      </c>
      <c r="D36" s="59">
        <v>30</v>
      </c>
      <c r="E36" s="59" t="s">
        <v>121</v>
      </c>
      <c r="F36" s="59">
        <v>12</v>
      </c>
      <c r="G36" s="60" t="s">
        <v>122</v>
      </c>
      <c r="H36" s="60" t="s">
        <v>123</v>
      </c>
      <c r="I36" s="59">
        <v>4</v>
      </c>
      <c r="J36" s="93" t="s">
        <v>124</v>
      </c>
      <c r="K36" s="62" t="s">
        <v>125</v>
      </c>
      <c r="L36" s="87">
        <f>80%*4</f>
        <v>3.2</v>
      </c>
      <c r="M36" s="79" t="s">
        <v>126</v>
      </c>
      <c r="N36" s="80"/>
      <c r="O36" s="81">
        <f t="shared" si="0"/>
        <v>0.7999999999999998</v>
      </c>
    </row>
    <row r="37" spans="1:15" ht="70.5" customHeight="1">
      <c r="A37" s="57"/>
      <c r="B37" s="58"/>
      <c r="C37" s="59"/>
      <c r="D37" s="59"/>
      <c r="E37" s="59"/>
      <c r="F37" s="59"/>
      <c r="G37" s="61" t="s">
        <v>127</v>
      </c>
      <c r="H37" s="61" t="s">
        <v>128</v>
      </c>
      <c r="I37" s="64">
        <v>4</v>
      </c>
      <c r="J37" s="61" t="s">
        <v>129</v>
      </c>
      <c r="K37" s="67" t="s">
        <v>130</v>
      </c>
      <c r="L37" s="94">
        <f>99.37%*4</f>
        <v>3.9748</v>
      </c>
      <c r="M37" s="95" t="s">
        <v>131</v>
      </c>
      <c r="N37" s="80"/>
      <c r="O37" s="81">
        <f t="shared" si="0"/>
        <v>0.02519999999999989</v>
      </c>
    </row>
    <row r="38" spans="1:15" ht="42.75" customHeight="1">
      <c r="A38" s="57"/>
      <c r="B38" s="58"/>
      <c r="C38" s="59"/>
      <c r="D38" s="59"/>
      <c r="E38" s="59"/>
      <c r="F38" s="59"/>
      <c r="G38" s="61" t="s">
        <v>132</v>
      </c>
      <c r="H38" s="60" t="s">
        <v>133</v>
      </c>
      <c r="I38" s="64">
        <v>4</v>
      </c>
      <c r="J38" s="61" t="s">
        <v>134</v>
      </c>
      <c r="K38" s="67" t="s">
        <v>135</v>
      </c>
      <c r="L38" s="87">
        <v>4</v>
      </c>
      <c r="M38" s="88" t="s">
        <v>135</v>
      </c>
      <c r="N38" s="80"/>
      <c r="O38" s="81">
        <f t="shared" si="0"/>
        <v>0</v>
      </c>
    </row>
    <row r="39" spans="1:15" ht="42.75" customHeight="1">
      <c r="A39" s="57"/>
      <c r="B39" s="58"/>
      <c r="C39" s="59"/>
      <c r="D39" s="59"/>
      <c r="E39" s="59" t="s">
        <v>136</v>
      </c>
      <c r="F39" s="59">
        <v>12</v>
      </c>
      <c r="G39" s="60" t="s">
        <v>137</v>
      </c>
      <c r="H39" s="61" t="s">
        <v>138</v>
      </c>
      <c r="I39" s="66">
        <v>4</v>
      </c>
      <c r="J39" s="60" t="s">
        <v>139</v>
      </c>
      <c r="K39" s="62" t="s">
        <v>140</v>
      </c>
      <c r="L39" s="87">
        <v>3</v>
      </c>
      <c r="M39" s="96" t="s">
        <v>141</v>
      </c>
      <c r="N39" s="80" t="s">
        <v>142</v>
      </c>
      <c r="O39" s="81">
        <f t="shared" si="0"/>
        <v>1</v>
      </c>
    </row>
    <row r="40" spans="1:15" ht="42.75" customHeight="1">
      <c r="A40" s="57"/>
      <c r="B40" s="58"/>
      <c r="C40" s="59"/>
      <c r="D40" s="59"/>
      <c r="E40" s="59"/>
      <c r="F40" s="59"/>
      <c r="G40" s="60" t="s">
        <v>143</v>
      </c>
      <c r="H40" s="61" t="s">
        <v>144</v>
      </c>
      <c r="I40" s="59">
        <v>4</v>
      </c>
      <c r="J40" s="60" t="s">
        <v>145</v>
      </c>
      <c r="K40" s="60" t="s">
        <v>141</v>
      </c>
      <c r="L40" s="97">
        <v>3</v>
      </c>
      <c r="M40" s="96" t="s">
        <v>141</v>
      </c>
      <c r="N40" s="80" t="s">
        <v>142</v>
      </c>
      <c r="O40" s="81">
        <f t="shared" si="0"/>
        <v>1</v>
      </c>
    </row>
    <row r="41" spans="1:15" ht="60">
      <c r="A41" s="57"/>
      <c r="B41" s="58"/>
      <c r="C41" s="59"/>
      <c r="D41" s="59"/>
      <c r="E41" s="59"/>
      <c r="F41" s="59"/>
      <c r="G41" s="60" t="s">
        <v>146</v>
      </c>
      <c r="H41" s="60" t="s">
        <v>147</v>
      </c>
      <c r="I41" s="59">
        <v>2</v>
      </c>
      <c r="J41" s="61" t="s">
        <v>148</v>
      </c>
      <c r="K41" s="65" t="s">
        <v>19</v>
      </c>
      <c r="L41" s="97">
        <v>2</v>
      </c>
      <c r="M41" s="98" t="s">
        <v>20</v>
      </c>
      <c r="N41" s="80" t="s">
        <v>149</v>
      </c>
      <c r="O41" s="81">
        <f t="shared" si="0"/>
        <v>0</v>
      </c>
    </row>
    <row r="42" spans="1:15" ht="75" customHeight="1">
      <c r="A42" s="57"/>
      <c r="B42" s="58"/>
      <c r="C42" s="59"/>
      <c r="D42" s="59"/>
      <c r="E42" s="59"/>
      <c r="F42" s="59"/>
      <c r="G42" s="60" t="s">
        <v>150</v>
      </c>
      <c r="H42" s="60" t="s">
        <v>151</v>
      </c>
      <c r="I42" s="59">
        <v>2</v>
      </c>
      <c r="J42" s="61" t="s">
        <v>148</v>
      </c>
      <c r="K42" s="60" t="s">
        <v>152</v>
      </c>
      <c r="L42" s="97">
        <v>0.5</v>
      </c>
      <c r="M42" s="98" t="s">
        <v>153</v>
      </c>
      <c r="N42" s="80" t="s">
        <v>154</v>
      </c>
      <c r="O42" s="81">
        <f t="shared" si="0"/>
        <v>1.5</v>
      </c>
    </row>
    <row r="43" spans="1:15" ht="39.75" customHeight="1">
      <c r="A43" s="57"/>
      <c r="B43" s="58"/>
      <c r="C43" s="59"/>
      <c r="D43" s="59"/>
      <c r="E43" s="62" t="s">
        <v>155</v>
      </c>
      <c r="F43" s="59">
        <v>4</v>
      </c>
      <c r="G43" s="60" t="s">
        <v>156</v>
      </c>
      <c r="H43" s="60" t="s">
        <v>157</v>
      </c>
      <c r="I43" s="59">
        <v>2</v>
      </c>
      <c r="J43" s="93" t="s">
        <v>158</v>
      </c>
      <c r="K43" s="62" t="s">
        <v>159</v>
      </c>
      <c r="L43" s="87">
        <v>0</v>
      </c>
      <c r="M43" s="98" t="s">
        <v>160</v>
      </c>
      <c r="N43" s="80"/>
      <c r="O43" s="81">
        <f t="shared" si="0"/>
        <v>2</v>
      </c>
    </row>
    <row r="44" spans="1:15" ht="39.75" customHeight="1">
      <c r="A44" s="57"/>
      <c r="B44" s="58"/>
      <c r="C44" s="59"/>
      <c r="D44" s="59"/>
      <c r="E44" s="62"/>
      <c r="F44" s="59"/>
      <c r="G44" s="63" t="s">
        <v>161</v>
      </c>
      <c r="H44" s="60" t="s">
        <v>162</v>
      </c>
      <c r="I44" s="59">
        <v>2</v>
      </c>
      <c r="J44" s="93" t="s">
        <v>158</v>
      </c>
      <c r="K44" s="62" t="s">
        <v>140</v>
      </c>
      <c r="L44" s="87">
        <v>1</v>
      </c>
      <c r="M44" s="88" t="s">
        <v>163</v>
      </c>
      <c r="N44" s="80"/>
      <c r="O44" s="81">
        <f t="shared" si="0"/>
        <v>1</v>
      </c>
    </row>
    <row r="45" spans="1:15" ht="57.75" customHeight="1">
      <c r="A45" s="57"/>
      <c r="B45" s="58"/>
      <c r="C45" s="59"/>
      <c r="D45" s="59"/>
      <c r="E45" s="62" t="s">
        <v>164</v>
      </c>
      <c r="F45" s="59">
        <v>2</v>
      </c>
      <c r="G45" s="62" t="s">
        <v>164</v>
      </c>
      <c r="H45" s="60" t="s">
        <v>165</v>
      </c>
      <c r="I45" s="59">
        <v>2</v>
      </c>
      <c r="J45" s="93" t="s">
        <v>166</v>
      </c>
      <c r="K45" s="62" t="s">
        <v>167</v>
      </c>
      <c r="L45" s="87">
        <v>2</v>
      </c>
      <c r="M45" s="88" t="s">
        <v>20</v>
      </c>
      <c r="N45" s="80"/>
      <c r="O45" s="81">
        <f t="shared" si="0"/>
        <v>0</v>
      </c>
    </row>
    <row r="46" spans="1:15" ht="120">
      <c r="A46" s="57" t="s">
        <v>168</v>
      </c>
      <c r="B46" s="58">
        <v>35</v>
      </c>
      <c r="C46" s="64" t="s">
        <v>169</v>
      </c>
      <c r="D46" s="64">
        <v>35</v>
      </c>
      <c r="E46" s="65" t="s">
        <v>170</v>
      </c>
      <c r="F46" s="66">
        <v>8</v>
      </c>
      <c r="G46" s="65" t="s">
        <v>171</v>
      </c>
      <c r="H46" s="61" t="s">
        <v>172</v>
      </c>
      <c r="I46" s="64">
        <v>8</v>
      </c>
      <c r="J46" s="61" t="s">
        <v>173</v>
      </c>
      <c r="K46" s="62" t="s">
        <v>174</v>
      </c>
      <c r="L46" s="87">
        <v>8</v>
      </c>
      <c r="M46" s="98" t="s">
        <v>20</v>
      </c>
      <c r="N46" s="99"/>
      <c r="O46" s="81">
        <f t="shared" si="0"/>
        <v>0</v>
      </c>
    </row>
    <row r="47" spans="1:15" ht="60">
      <c r="A47" s="57"/>
      <c r="B47" s="58"/>
      <c r="C47" s="64"/>
      <c r="D47" s="64"/>
      <c r="E47" s="64" t="s">
        <v>175</v>
      </c>
      <c r="F47" s="66">
        <v>7</v>
      </c>
      <c r="G47" s="61" t="s">
        <v>176</v>
      </c>
      <c r="H47" s="61" t="s">
        <v>177</v>
      </c>
      <c r="I47" s="64">
        <v>4</v>
      </c>
      <c r="J47" s="61" t="s">
        <v>178</v>
      </c>
      <c r="K47" s="67" t="s">
        <v>179</v>
      </c>
      <c r="L47" s="87">
        <v>4</v>
      </c>
      <c r="M47" s="98" t="s">
        <v>20</v>
      </c>
      <c r="N47" s="61" t="s">
        <v>180</v>
      </c>
      <c r="O47" s="81">
        <f t="shared" si="0"/>
        <v>0</v>
      </c>
    </row>
    <row r="48" spans="1:15" ht="120">
      <c r="A48" s="57"/>
      <c r="B48" s="58"/>
      <c r="C48" s="64"/>
      <c r="D48" s="64"/>
      <c r="E48" s="61"/>
      <c r="F48" s="66"/>
      <c r="G48" s="65" t="s">
        <v>181</v>
      </c>
      <c r="H48" s="61" t="s">
        <v>182</v>
      </c>
      <c r="I48" s="100">
        <v>3</v>
      </c>
      <c r="J48" s="61" t="s">
        <v>183</v>
      </c>
      <c r="K48" s="61" t="s">
        <v>184</v>
      </c>
      <c r="L48" s="87">
        <v>3</v>
      </c>
      <c r="M48" s="101"/>
      <c r="N48" s="63"/>
      <c r="O48" s="63"/>
    </row>
    <row r="49" spans="1:15" ht="24">
      <c r="A49" s="57"/>
      <c r="B49" s="58"/>
      <c r="C49" s="66"/>
      <c r="D49" s="64"/>
      <c r="E49" s="67" t="s">
        <v>185</v>
      </c>
      <c r="F49" s="66">
        <v>10</v>
      </c>
      <c r="G49" s="61" t="s">
        <v>186</v>
      </c>
      <c r="H49" s="61" t="s">
        <v>187</v>
      </c>
      <c r="I49" s="64">
        <v>5</v>
      </c>
      <c r="J49" s="63" t="s">
        <v>188</v>
      </c>
      <c r="K49" s="102" t="s">
        <v>189</v>
      </c>
      <c r="L49" s="103">
        <v>5</v>
      </c>
      <c r="M49" s="104" t="s">
        <v>20</v>
      </c>
      <c r="N49" s="99"/>
      <c r="O49" s="81">
        <f>I49-L49</f>
        <v>0</v>
      </c>
    </row>
    <row r="50" spans="1:15" ht="36">
      <c r="A50" s="57"/>
      <c r="B50" s="58"/>
      <c r="C50" s="66"/>
      <c r="D50" s="64"/>
      <c r="E50" s="67"/>
      <c r="F50" s="66"/>
      <c r="G50" s="61" t="s">
        <v>190</v>
      </c>
      <c r="H50" s="61" t="s">
        <v>191</v>
      </c>
      <c r="I50" s="64">
        <v>5</v>
      </c>
      <c r="J50" s="63" t="s">
        <v>192</v>
      </c>
      <c r="K50" s="62" t="s">
        <v>193</v>
      </c>
      <c r="L50" s="103">
        <v>5</v>
      </c>
      <c r="M50" s="104" t="s">
        <v>20</v>
      </c>
      <c r="N50" s="99"/>
      <c r="O50" s="81">
        <f>I50-L50</f>
        <v>0</v>
      </c>
    </row>
    <row r="51" spans="1:15" ht="60">
      <c r="A51" s="57"/>
      <c r="B51" s="58"/>
      <c r="C51" s="66"/>
      <c r="D51" s="64"/>
      <c r="E51" s="66" t="s">
        <v>194</v>
      </c>
      <c r="F51" s="66">
        <v>10</v>
      </c>
      <c r="G51" s="63" t="s">
        <v>195</v>
      </c>
      <c r="H51" s="63" t="s">
        <v>196</v>
      </c>
      <c r="I51" s="66">
        <v>5</v>
      </c>
      <c r="J51" s="61" t="s">
        <v>197</v>
      </c>
      <c r="K51" s="62" t="s">
        <v>198</v>
      </c>
      <c r="L51" s="103">
        <v>4</v>
      </c>
      <c r="M51" s="104"/>
      <c r="N51" s="99"/>
      <c r="O51" s="81">
        <f>I51-L51</f>
        <v>1</v>
      </c>
    </row>
    <row r="52" spans="1:15" ht="60">
      <c r="A52" s="57"/>
      <c r="B52" s="58"/>
      <c r="C52" s="66"/>
      <c r="D52" s="64"/>
      <c r="E52" s="66"/>
      <c r="F52" s="66"/>
      <c r="G52" s="63" t="s">
        <v>199</v>
      </c>
      <c r="H52" s="63" t="s">
        <v>196</v>
      </c>
      <c r="I52" s="66">
        <v>5</v>
      </c>
      <c r="J52" s="61" t="s">
        <v>197</v>
      </c>
      <c r="K52" s="62" t="s">
        <v>200</v>
      </c>
      <c r="L52" s="103">
        <v>4</v>
      </c>
      <c r="M52" s="104"/>
      <c r="N52" s="99"/>
      <c r="O52" s="81">
        <f>I52-L52</f>
        <v>1</v>
      </c>
    </row>
    <row r="53" spans="1:15" ht="33.75" customHeight="1">
      <c r="A53" s="68" t="s">
        <v>201</v>
      </c>
      <c r="B53" s="69">
        <f>SUM(B3:B52)</f>
        <v>100</v>
      </c>
      <c r="C53" s="69"/>
      <c r="D53" s="69">
        <f>SUM(D3:D52)</f>
        <v>100</v>
      </c>
      <c r="E53" s="69"/>
      <c r="F53" s="69">
        <f>SUM(F3:F52)</f>
        <v>100</v>
      </c>
      <c r="G53" s="69"/>
      <c r="H53" s="69"/>
      <c r="I53" s="69">
        <f>SUM(I3:I52)</f>
        <v>100</v>
      </c>
      <c r="J53" s="69"/>
      <c r="K53" s="69"/>
      <c r="L53" s="105">
        <f>SUM(L3:L52)</f>
        <v>82.4448</v>
      </c>
      <c r="O53" s="106">
        <f>SUM(O4:O52)</f>
        <v>17.5552</v>
      </c>
    </row>
  </sheetData>
  <sheetProtection/>
  <mergeCells count="62">
    <mergeCell ref="A1:L1"/>
    <mergeCell ref="A4:A23"/>
    <mergeCell ref="A24:A35"/>
    <mergeCell ref="A36:A45"/>
    <mergeCell ref="A46:A52"/>
    <mergeCell ref="B4:B23"/>
    <mergeCell ref="B24:B35"/>
    <mergeCell ref="B36:B45"/>
    <mergeCell ref="B46:B52"/>
    <mergeCell ref="C4:C10"/>
    <mergeCell ref="C11:C17"/>
    <mergeCell ref="C18:C23"/>
    <mergeCell ref="C24:C29"/>
    <mergeCell ref="C30:C35"/>
    <mergeCell ref="C36:C45"/>
    <mergeCell ref="C46:C52"/>
    <mergeCell ref="D4:D10"/>
    <mergeCell ref="D11:D17"/>
    <mergeCell ref="D18:D23"/>
    <mergeCell ref="D24:D29"/>
    <mergeCell ref="D30:D35"/>
    <mergeCell ref="D36:D45"/>
    <mergeCell ref="D46:D52"/>
    <mergeCell ref="E4:E7"/>
    <mergeCell ref="E8:E10"/>
    <mergeCell ref="E11:E14"/>
    <mergeCell ref="E15:E17"/>
    <mergeCell ref="E18:E21"/>
    <mergeCell ref="E22:E23"/>
    <mergeCell ref="E26:E29"/>
    <mergeCell ref="E30:E31"/>
    <mergeCell ref="E32:E35"/>
    <mergeCell ref="E36:E38"/>
    <mergeCell ref="E39:E42"/>
    <mergeCell ref="E43:E44"/>
    <mergeCell ref="E47:E48"/>
    <mergeCell ref="E49:E50"/>
    <mergeCell ref="E51:E52"/>
    <mergeCell ref="F4:F7"/>
    <mergeCell ref="F8:F10"/>
    <mergeCell ref="F11:F14"/>
    <mergeCell ref="F15:F17"/>
    <mergeCell ref="F18:F21"/>
    <mergeCell ref="F22:F23"/>
    <mergeCell ref="F26:F29"/>
    <mergeCell ref="F30:F31"/>
    <mergeCell ref="F32:F35"/>
    <mergeCell ref="F36:F38"/>
    <mergeCell ref="F39:F42"/>
    <mergeCell ref="F43:F44"/>
    <mergeCell ref="F47:F48"/>
    <mergeCell ref="F49:F50"/>
    <mergeCell ref="F51:F52"/>
    <mergeCell ref="G4:G7"/>
    <mergeCell ref="G8:G10"/>
    <mergeCell ref="G11:G14"/>
    <mergeCell ref="G15:G17"/>
    <mergeCell ref="G18:G21"/>
    <mergeCell ref="G22:G23"/>
    <mergeCell ref="G26:G29"/>
    <mergeCell ref="G30:G31"/>
    <mergeCell ref="G32:G35"/>
  </mergeCells>
  <printOptions horizontalCentered="1"/>
  <pageMargins left="0.39305555555555555" right="0.39305555555555555" top="0.7868055555555555" bottom="0.39305555555555555" header="0.5118055555555555" footer="0.4722222222222222"/>
  <pageSetup horizontalDpi="600" verticalDpi="600" orientation="landscape" paperSize="9" scale="80"/>
</worksheet>
</file>

<file path=xl/worksheets/sheet2.xml><?xml version="1.0" encoding="utf-8"?>
<worksheet xmlns="http://schemas.openxmlformats.org/spreadsheetml/2006/main" xmlns:r="http://schemas.openxmlformats.org/officeDocument/2006/relationships">
  <dimension ref="A1:G31"/>
  <sheetViews>
    <sheetView zoomScaleSheetLayoutView="100" workbookViewId="0" topLeftCell="A1">
      <selection activeCell="G24" sqref="G24"/>
    </sheetView>
  </sheetViews>
  <sheetFormatPr defaultColWidth="9.00390625" defaultRowHeight="14.25"/>
  <cols>
    <col min="1" max="1" width="7.625" style="13" customWidth="1"/>
    <col min="2" max="2" width="6.25390625" style="13" customWidth="1"/>
    <col min="3" max="3" width="9.375" style="13" customWidth="1"/>
    <col min="4" max="4" width="5.25390625" style="13" customWidth="1"/>
    <col min="5" max="5" width="20.625" style="13" customWidth="1"/>
    <col min="6" max="6" width="7.625" style="13" customWidth="1"/>
    <col min="7" max="7" width="8.75390625" style="14" customWidth="1"/>
    <col min="8" max="253" width="9.00390625" style="13" customWidth="1"/>
  </cols>
  <sheetData>
    <row r="1" spans="1:7" s="13" customFormat="1" ht="58.5" customHeight="1">
      <c r="A1" s="15" t="s">
        <v>202</v>
      </c>
      <c r="B1" s="16"/>
      <c r="C1" s="16"/>
      <c r="D1" s="16"/>
      <c r="E1" s="16"/>
      <c r="F1" s="16"/>
      <c r="G1" s="16"/>
    </row>
    <row r="2" spans="1:7" s="13" customFormat="1" ht="19.5" customHeight="1">
      <c r="A2" s="17" t="s">
        <v>1</v>
      </c>
      <c r="B2" s="17" t="s">
        <v>2</v>
      </c>
      <c r="C2" s="17" t="s">
        <v>3</v>
      </c>
      <c r="D2" s="17" t="s">
        <v>2</v>
      </c>
      <c r="E2" s="17" t="s">
        <v>4</v>
      </c>
      <c r="F2" s="17" t="s">
        <v>2</v>
      </c>
      <c r="G2" s="18" t="s">
        <v>203</v>
      </c>
    </row>
    <row r="3" spans="1:7" s="13" customFormat="1" ht="19.5" customHeight="1">
      <c r="A3" s="19" t="s">
        <v>13</v>
      </c>
      <c r="B3" s="19">
        <v>15</v>
      </c>
      <c r="C3" s="19" t="s">
        <v>14</v>
      </c>
      <c r="D3" s="19">
        <v>4</v>
      </c>
      <c r="E3" s="20" t="s">
        <v>15</v>
      </c>
      <c r="F3" s="19">
        <v>2</v>
      </c>
      <c r="G3" s="19">
        <f>'指标体系'!L4+'指标体系'!L5+'指标体系'!L6+'指标体系'!L7</f>
        <v>2</v>
      </c>
    </row>
    <row r="4" spans="1:7" s="13" customFormat="1" ht="19.5" customHeight="1">
      <c r="A4" s="19"/>
      <c r="B4" s="19"/>
      <c r="C4" s="19"/>
      <c r="D4" s="19"/>
      <c r="E4" s="20" t="s">
        <v>25</v>
      </c>
      <c r="F4" s="19">
        <v>2</v>
      </c>
      <c r="G4" s="19">
        <f>'指标体系'!L8+'指标体系'!L9+'指标体系'!L10</f>
        <v>2</v>
      </c>
    </row>
    <row r="5" spans="1:7" s="13" customFormat="1" ht="19.5" customHeight="1">
      <c r="A5" s="19"/>
      <c r="B5" s="19"/>
      <c r="C5" s="19" t="s">
        <v>33</v>
      </c>
      <c r="D5" s="19">
        <v>6</v>
      </c>
      <c r="E5" s="20" t="s">
        <v>34</v>
      </c>
      <c r="F5" s="19">
        <v>2</v>
      </c>
      <c r="G5" s="19">
        <v>1</v>
      </c>
    </row>
    <row r="6" spans="1:7" s="13" customFormat="1" ht="19.5" customHeight="1">
      <c r="A6" s="19"/>
      <c r="B6" s="19"/>
      <c r="C6" s="19"/>
      <c r="D6" s="19"/>
      <c r="E6" s="20" t="s">
        <v>49</v>
      </c>
      <c r="F6" s="19">
        <v>4</v>
      </c>
      <c r="G6" s="19">
        <f>'指标体系'!L15+'指标体系'!L16+'指标体系'!L17</f>
        <v>1.5</v>
      </c>
    </row>
    <row r="7" spans="1:7" s="13" customFormat="1" ht="19.5" customHeight="1">
      <c r="A7" s="19"/>
      <c r="B7" s="19"/>
      <c r="C7" s="19" t="s">
        <v>62</v>
      </c>
      <c r="D7" s="19">
        <v>5</v>
      </c>
      <c r="E7" s="20" t="s">
        <v>63</v>
      </c>
      <c r="F7" s="19">
        <v>4</v>
      </c>
      <c r="G7" s="19">
        <f>'指标体系'!L18+'指标体系'!L19+'指标体系'!L20+'指标体系'!L21</f>
        <v>3</v>
      </c>
    </row>
    <row r="8" spans="1:7" s="13" customFormat="1" ht="19.5" customHeight="1">
      <c r="A8" s="19"/>
      <c r="B8" s="19"/>
      <c r="C8" s="19"/>
      <c r="D8" s="19"/>
      <c r="E8" s="20" t="s">
        <v>75</v>
      </c>
      <c r="F8" s="19">
        <v>1</v>
      </c>
      <c r="G8" s="19">
        <f>'指标体系'!L22+'指标体系'!L23</f>
        <v>0.5</v>
      </c>
    </row>
    <row r="9" spans="1:7" s="13" customFormat="1" ht="19.5" customHeight="1">
      <c r="A9" s="19" t="s">
        <v>81</v>
      </c>
      <c r="B9" s="19">
        <v>20</v>
      </c>
      <c r="C9" s="19" t="s">
        <v>82</v>
      </c>
      <c r="D9" s="19">
        <v>10</v>
      </c>
      <c r="E9" s="20" t="s">
        <v>83</v>
      </c>
      <c r="F9" s="19">
        <v>3</v>
      </c>
      <c r="G9" s="19">
        <f>'指标体系'!L24</f>
        <v>3</v>
      </c>
    </row>
    <row r="10" spans="1:7" s="13" customFormat="1" ht="19.5" customHeight="1">
      <c r="A10" s="19"/>
      <c r="B10" s="19"/>
      <c r="C10" s="19"/>
      <c r="D10" s="19"/>
      <c r="E10" s="20" t="s">
        <v>88</v>
      </c>
      <c r="F10" s="19">
        <v>3</v>
      </c>
      <c r="G10" s="19">
        <f>'指标体系'!L25</f>
        <v>1.27</v>
      </c>
    </row>
    <row r="11" spans="1:7" s="13" customFormat="1" ht="19.5" customHeight="1">
      <c r="A11" s="19"/>
      <c r="B11" s="19"/>
      <c r="C11" s="19"/>
      <c r="D11" s="19"/>
      <c r="E11" s="20" t="s">
        <v>93</v>
      </c>
      <c r="F11" s="19">
        <v>4</v>
      </c>
      <c r="G11" s="19">
        <f>'指标体系'!L26+'指标体系'!L27+'指标体系'!L28+'指标体系'!L29</f>
        <v>2.5</v>
      </c>
    </row>
    <row r="12" spans="1:7" s="13" customFormat="1" ht="19.5" customHeight="1">
      <c r="A12" s="19"/>
      <c r="B12" s="19"/>
      <c r="C12" s="19" t="s">
        <v>103</v>
      </c>
      <c r="D12" s="19">
        <v>10</v>
      </c>
      <c r="E12" s="20" t="s">
        <v>104</v>
      </c>
      <c r="F12" s="19">
        <v>4</v>
      </c>
      <c r="G12" s="19">
        <f>'指标体系'!L30+'指标体系'!L31</f>
        <v>4</v>
      </c>
    </row>
    <row r="13" spans="1:7" s="13" customFormat="1" ht="19.5" customHeight="1">
      <c r="A13" s="19"/>
      <c r="B13" s="19"/>
      <c r="C13" s="19"/>
      <c r="D13" s="19"/>
      <c r="E13" s="20" t="s">
        <v>110</v>
      </c>
      <c r="F13" s="19">
        <v>6</v>
      </c>
      <c r="G13" s="19">
        <f>'指标体系'!L32+'指标体系'!L33+'指标体系'!L34+'指标体系'!L35</f>
        <v>6</v>
      </c>
    </row>
    <row r="14" spans="1:7" s="13" customFormat="1" ht="19.5" customHeight="1">
      <c r="A14" s="19" t="s">
        <v>119</v>
      </c>
      <c r="B14" s="19">
        <v>30</v>
      </c>
      <c r="C14" s="19" t="s">
        <v>121</v>
      </c>
      <c r="D14" s="19">
        <v>12</v>
      </c>
      <c r="E14" s="21" t="s">
        <v>122</v>
      </c>
      <c r="F14" s="22">
        <v>4</v>
      </c>
      <c r="G14" s="23">
        <f>'指标体系'!L36</f>
        <v>3.2</v>
      </c>
    </row>
    <row r="15" spans="1:7" s="13" customFormat="1" ht="19.5" customHeight="1">
      <c r="A15" s="19"/>
      <c r="B15" s="19"/>
      <c r="C15" s="19"/>
      <c r="D15" s="19"/>
      <c r="E15" s="21" t="s">
        <v>127</v>
      </c>
      <c r="F15" s="24">
        <v>4</v>
      </c>
      <c r="G15" s="25">
        <f>'指标体系'!L37</f>
        <v>3.9748</v>
      </c>
    </row>
    <row r="16" spans="1:7" s="13" customFormat="1" ht="19.5" customHeight="1">
      <c r="A16" s="19"/>
      <c r="B16" s="19"/>
      <c r="C16" s="19"/>
      <c r="D16" s="19"/>
      <c r="E16" s="26" t="s">
        <v>132</v>
      </c>
      <c r="F16" s="24">
        <v>4</v>
      </c>
      <c r="G16" s="23">
        <f>'指标体系'!L38</f>
        <v>4</v>
      </c>
    </row>
    <row r="17" spans="1:7" s="13" customFormat="1" ht="19.5" customHeight="1">
      <c r="A17" s="19"/>
      <c r="B17" s="19"/>
      <c r="C17" s="19" t="s">
        <v>136</v>
      </c>
      <c r="D17" s="19">
        <v>12</v>
      </c>
      <c r="E17" s="21" t="s">
        <v>137</v>
      </c>
      <c r="F17" s="22">
        <v>4</v>
      </c>
      <c r="G17" s="23">
        <f>'指标体系'!L39</f>
        <v>3</v>
      </c>
    </row>
    <row r="18" spans="1:7" s="13" customFormat="1" ht="19.5" customHeight="1">
      <c r="A18" s="19"/>
      <c r="B18" s="19"/>
      <c r="C18" s="19"/>
      <c r="D18" s="19"/>
      <c r="E18" s="21" t="s">
        <v>143</v>
      </c>
      <c r="F18" s="22">
        <v>4</v>
      </c>
      <c r="G18" s="23">
        <f>'指标体系'!L40</f>
        <v>3</v>
      </c>
    </row>
    <row r="19" spans="1:7" s="13" customFormat="1" ht="19.5" customHeight="1">
      <c r="A19" s="19"/>
      <c r="B19" s="19"/>
      <c r="C19" s="19"/>
      <c r="D19" s="19"/>
      <c r="E19" s="21" t="s">
        <v>146</v>
      </c>
      <c r="F19" s="22">
        <v>2</v>
      </c>
      <c r="G19" s="23">
        <f>'指标体系'!L41</f>
        <v>2</v>
      </c>
    </row>
    <row r="20" spans="1:7" s="13" customFormat="1" ht="19.5" customHeight="1">
      <c r="A20" s="19"/>
      <c r="B20" s="19"/>
      <c r="C20" s="19"/>
      <c r="D20" s="19"/>
      <c r="E20" s="21" t="s">
        <v>150</v>
      </c>
      <c r="F20" s="22">
        <v>2</v>
      </c>
      <c r="G20" s="23">
        <f>'指标体系'!L42</f>
        <v>0.5</v>
      </c>
    </row>
    <row r="21" spans="1:7" s="13" customFormat="1" ht="21.75" customHeight="1">
      <c r="A21" s="19"/>
      <c r="B21" s="19"/>
      <c r="C21" s="27" t="s">
        <v>155</v>
      </c>
      <c r="D21" s="27">
        <v>4</v>
      </c>
      <c r="E21" s="21" t="s">
        <v>156</v>
      </c>
      <c r="F21" s="22">
        <v>2</v>
      </c>
      <c r="G21" s="23">
        <f>'指标体系'!L43</f>
        <v>0</v>
      </c>
    </row>
    <row r="22" spans="1:7" s="13" customFormat="1" ht="24.75" customHeight="1">
      <c r="A22" s="19"/>
      <c r="B22" s="19"/>
      <c r="C22" s="28"/>
      <c r="D22" s="28"/>
      <c r="E22" s="21" t="s">
        <v>161</v>
      </c>
      <c r="F22" s="22">
        <v>2</v>
      </c>
      <c r="G22" s="23">
        <f>'指标体系'!L44</f>
        <v>1</v>
      </c>
    </row>
    <row r="23" spans="1:7" s="13" customFormat="1" ht="19.5" customHeight="1">
      <c r="A23" s="19"/>
      <c r="B23" s="19"/>
      <c r="C23" s="20" t="s">
        <v>164</v>
      </c>
      <c r="D23" s="19">
        <v>2</v>
      </c>
      <c r="E23" s="20" t="s">
        <v>204</v>
      </c>
      <c r="F23" s="22">
        <v>2</v>
      </c>
      <c r="G23" s="23">
        <f>'指标体系'!L45</f>
        <v>2</v>
      </c>
    </row>
    <row r="24" spans="1:7" s="13" customFormat="1" ht="19.5" customHeight="1">
      <c r="A24" s="19" t="s">
        <v>205</v>
      </c>
      <c r="B24" s="19">
        <v>35</v>
      </c>
      <c r="C24" s="20" t="s">
        <v>170</v>
      </c>
      <c r="D24" s="19">
        <v>8</v>
      </c>
      <c r="E24" s="21" t="s">
        <v>171</v>
      </c>
      <c r="F24" s="22">
        <v>8</v>
      </c>
      <c r="G24" s="23">
        <f>'指标体系'!L46</f>
        <v>8</v>
      </c>
    </row>
    <row r="25" spans="1:7" s="13" customFormat="1" ht="19.5" customHeight="1">
      <c r="A25" s="19"/>
      <c r="B25" s="19"/>
      <c r="C25" s="27" t="s">
        <v>175</v>
      </c>
      <c r="D25" s="19">
        <v>4</v>
      </c>
      <c r="E25" s="26" t="s">
        <v>176</v>
      </c>
      <c r="F25" s="22">
        <v>4</v>
      </c>
      <c r="G25" s="23">
        <f>'指标体系'!L47</f>
        <v>4</v>
      </c>
    </row>
    <row r="26" spans="1:7" s="13" customFormat="1" ht="19.5" customHeight="1">
      <c r="A26" s="19"/>
      <c r="B26" s="19"/>
      <c r="C26" s="29"/>
      <c r="D26" s="19">
        <v>3</v>
      </c>
      <c r="E26" s="30" t="s">
        <v>181</v>
      </c>
      <c r="F26" s="22">
        <v>3</v>
      </c>
      <c r="G26" s="23">
        <v>3</v>
      </c>
    </row>
    <row r="27" spans="1:7" s="13" customFormat="1" ht="19.5" customHeight="1">
      <c r="A27" s="19"/>
      <c r="B27" s="19"/>
      <c r="C27" s="19" t="s">
        <v>206</v>
      </c>
      <c r="D27" s="19">
        <v>10</v>
      </c>
      <c r="E27" s="21" t="s">
        <v>186</v>
      </c>
      <c r="F27" s="22">
        <v>5</v>
      </c>
      <c r="G27" s="23">
        <f>'指标体系'!L49</f>
        <v>5</v>
      </c>
    </row>
    <row r="28" spans="1:7" s="13" customFormat="1" ht="19.5" customHeight="1">
      <c r="A28" s="19"/>
      <c r="B28" s="19"/>
      <c r="C28" s="19"/>
      <c r="D28" s="19"/>
      <c r="E28" s="21" t="s">
        <v>190</v>
      </c>
      <c r="F28" s="22">
        <v>5</v>
      </c>
      <c r="G28" s="23">
        <f>'指标体系'!L50</f>
        <v>5</v>
      </c>
    </row>
    <row r="29" spans="1:7" s="13" customFormat="1" ht="19.5" customHeight="1">
      <c r="A29" s="19"/>
      <c r="B29" s="19"/>
      <c r="C29" s="19" t="s">
        <v>194</v>
      </c>
      <c r="D29" s="19">
        <v>10</v>
      </c>
      <c r="E29" s="31" t="s">
        <v>195</v>
      </c>
      <c r="F29" s="32">
        <v>5</v>
      </c>
      <c r="G29" s="23">
        <f>'指标体系'!L51</f>
        <v>4</v>
      </c>
    </row>
    <row r="30" spans="1:7" s="13" customFormat="1" ht="19.5" customHeight="1">
      <c r="A30" s="19"/>
      <c r="B30" s="19"/>
      <c r="C30" s="33"/>
      <c r="D30" s="20"/>
      <c r="E30" s="31" t="s">
        <v>207</v>
      </c>
      <c r="F30" s="32">
        <v>5</v>
      </c>
      <c r="G30" s="23">
        <f>'指标体系'!L52</f>
        <v>4</v>
      </c>
    </row>
    <row r="31" spans="1:7" s="13" customFormat="1" ht="19.5" customHeight="1">
      <c r="A31" s="34" t="s">
        <v>201</v>
      </c>
      <c r="B31" s="19">
        <f>SUM(B3:B30)</f>
        <v>100</v>
      </c>
      <c r="C31" s="35" t="s">
        <v>208</v>
      </c>
      <c r="D31" s="19">
        <f>SUM(D3:D30)</f>
        <v>100</v>
      </c>
      <c r="E31" s="35" t="s">
        <v>208</v>
      </c>
      <c r="F31" s="19">
        <f>SUM(F3:F30)</f>
        <v>100</v>
      </c>
      <c r="G31" s="36">
        <f>SUM(G3:G30)</f>
        <v>82.4448</v>
      </c>
    </row>
  </sheetData>
  <sheetProtection/>
  <mergeCells count="30">
    <mergeCell ref="A1:G1"/>
    <mergeCell ref="A3:A8"/>
    <mergeCell ref="A9:A13"/>
    <mergeCell ref="A14:A23"/>
    <mergeCell ref="A24:A30"/>
    <mergeCell ref="B3:B8"/>
    <mergeCell ref="B9:B13"/>
    <mergeCell ref="B14:B23"/>
    <mergeCell ref="B24:B30"/>
    <mergeCell ref="C3:C4"/>
    <mergeCell ref="C5:C6"/>
    <mergeCell ref="C7:C8"/>
    <mergeCell ref="C9:C11"/>
    <mergeCell ref="C12:C13"/>
    <mergeCell ref="C14:C16"/>
    <mergeCell ref="C17:C20"/>
    <mergeCell ref="C21:C22"/>
    <mergeCell ref="C25:C26"/>
    <mergeCell ref="C27:C28"/>
    <mergeCell ref="C29:C30"/>
    <mergeCell ref="D3:D4"/>
    <mergeCell ref="D5:D6"/>
    <mergeCell ref="D7:D8"/>
    <mergeCell ref="D9:D11"/>
    <mergeCell ref="D12:D13"/>
    <mergeCell ref="D14:D16"/>
    <mergeCell ref="D17:D20"/>
    <mergeCell ref="D21:D22"/>
    <mergeCell ref="D27:D28"/>
    <mergeCell ref="D29:D30"/>
  </mergeCells>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D3:H19"/>
  <sheetViews>
    <sheetView zoomScaleSheetLayoutView="100" workbookViewId="0" topLeftCell="A2">
      <selection activeCell="H18" sqref="H18"/>
    </sheetView>
  </sheetViews>
  <sheetFormatPr defaultColWidth="8.75390625" defaultRowHeight="14.25"/>
  <sheetData>
    <row r="1" ht="15" customHeight="1"/>
    <row r="2" ht="15" customHeight="1"/>
    <row r="3" spans="4:8" ht="15">
      <c r="D3" s="1" t="s">
        <v>209</v>
      </c>
      <c r="E3" s="1"/>
      <c r="F3" s="1"/>
      <c r="G3" s="1"/>
      <c r="H3" s="1"/>
    </row>
    <row r="4" spans="4:8" ht="16.5" customHeight="1">
      <c r="D4" s="2" t="s">
        <v>210</v>
      </c>
      <c r="E4" s="2"/>
      <c r="F4" s="2"/>
      <c r="G4" s="2"/>
      <c r="H4" s="2"/>
    </row>
    <row r="5" spans="4:8" ht="15.75">
      <c r="D5" s="3" t="s">
        <v>1</v>
      </c>
      <c r="E5" s="4" t="s">
        <v>2</v>
      </c>
      <c r="F5" s="4" t="s">
        <v>3</v>
      </c>
      <c r="G5" s="4" t="s">
        <v>2</v>
      </c>
      <c r="H5" s="5" t="s">
        <v>203</v>
      </c>
    </row>
    <row r="6" spans="4:8" ht="15.75">
      <c r="D6" s="6" t="s">
        <v>13</v>
      </c>
      <c r="E6" s="7">
        <v>15</v>
      </c>
      <c r="F6" s="8" t="s">
        <v>14</v>
      </c>
      <c r="G6" s="7">
        <v>4</v>
      </c>
      <c r="H6" s="9">
        <v>3.5</v>
      </c>
    </row>
    <row r="7" spans="4:8" ht="16.5" customHeight="1">
      <c r="D7" s="6"/>
      <c r="E7" s="7"/>
      <c r="F7" s="8" t="s">
        <v>33</v>
      </c>
      <c r="G7" s="7">
        <v>6</v>
      </c>
      <c r="H7" s="9">
        <v>2.5</v>
      </c>
    </row>
    <row r="8" spans="4:8" ht="15.75">
      <c r="D8" s="6"/>
      <c r="E8" s="7"/>
      <c r="F8" s="8" t="s">
        <v>62</v>
      </c>
      <c r="G8" s="7">
        <v>5</v>
      </c>
      <c r="H8" s="9">
        <v>3.5</v>
      </c>
    </row>
    <row r="9" spans="4:8" ht="16.5" customHeight="1">
      <c r="D9" s="6" t="s">
        <v>81</v>
      </c>
      <c r="E9" s="7">
        <v>20</v>
      </c>
      <c r="F9" s="8" t="s">
        <v>82</v>
      </c>
      <c r="G9" s="7">
        <v>10</v>
      </c>
      <c r="H9" s="9">
        <v>6.77</v>
      </c>
    </row>
    <row r="10" spans="4:8" ht="15.75">
      <c r="D10" s="6"/>
      <c r="E10" s="7"/>
      <c r="F10" s="8" t="s">
        <v>103</v>
      </c>
      <c r="G10" s="7">
        <v>10</v>
      </c>
      <c r="H10" s="9">
        <v>10</v>
      </c>
    </row>
    <row r="11" spans="4:8" ht="15.75">
      <c r="D11" s="10" t="s">
        <v>119</v>
      </c>
      <c r="E11" s="11">
        <v>30</v>
      </c>
      <c r="F11" s="8" t="s">
        <v>121</v>
      </c>
      <c r="G11" s="7">
        <v>12</v>
      </c>
      <c r="H11" s="9">
        <v>11.17</v>
      </c>
    </row>
    <row r="12" spans="4:8" ht="15.75">
      <c r="D12" s="10"/>
      <c r="E12" s="11"/>
      <c r="F12" s="8" t="s">
        <v>136</v>
      </c>
      <c r="G12" s="7">
        <v>12</v>
      </c>
      <c r="H12" s="9">
        <v>9</v>
      </c>
    </row>
    <row r="13" spans="4:8" ht="28.5" customHeight="1">
      <c r="D13" s="10"/>
      <c r="E13" s="11"/>
      <c r="F13" s="8" t="s">
        <v>155</v>
      </c>
      <c r="G13" s="7">
        <v>4</v>
      </c>
      <c r="H13" s="9">
        <v>1</v>
      </c>
    </row>
    <row r="14" spans="4:8" ht="29.25">
      <c r="D14" s="10"/>
      <c r="E14" s="11"/>
      <c r="F14" s="8" t="s">
        <v>164</v>
      </c>
      <c r="G14" s="7">
        <v>2</v>
      </c>
      <c r="H14" s="9">
        <v>2</v>
      </c>
    </row>
    <row r="15" spans="4:8" ht="15.75">
      <c r="D15" s="10" t="s">
        <v>205</v>
      </c>
      <c r="E15" s="11">
        <v>35</v>
      </c>
      <c r="F15" s="8" t="s">
        <v>170</v>
      </c>
      <c r="G15" s="7">
        <v>8</v>
      </c>
      <c r="H15" s="9">
        <v>8</v>
      </c>
    </row>
    <row r="16" spans="4:8" ht="15.75">
      <c r="D16" s="10"/>
      <c r="E16" s="11"/>
      <c r="F16" s="8" t="s">
        <v>175</v>
      </c>
      <c r="G16" s="7">
        <v>7</v>
      </c>
      <c r="H16" s="9">
        <v>7</v>
      </c>
    </row>
    <row r="17" spans="4:8" ht="29.25">
      <c r="D17" s="10"/>
      <c r="E17" s="11"/>
      <c r="F17" s="8" t="s">
        <v>206</v>
      </c>
      <c r="G17" s="7">
        <v>10</v>
      </c>
      <c r="H17" s="9">
        <v>10</v>
      </c>
    </row>
    <row r="18" spans="4:8" ht="15.75">
      <c r="D18" s="10"/>
      <c r="E18" s="11"/>
      <c r="F18" s="8" t="s">
        <v>194</v>
      </c>
      <c r="G18" s="7">
        <v>10</v>
      </c>
      <c r="H18" s="9">
        <v>8</v>
      </c>
    </row>
    <row r="19" spans="4:8" ht="15.75">
      <c r="D19" s="12" t="s">
        <v>201</v>
      </c>
      <c r="E19" s="7">
        <v>100</v>
      </c>
      <c r="F19" s="9" t="s">
        <v>211</v>
      </c>
      <c r="G19" s="7">
        <v>100</v>
      </c>
      <c r="H19" s="9">
        <f>SUM(H6:H18)</f>
        <v>82.44</v>
      </c>
    </row>
  </sheetData>
  <sheetProtection/>
  <mergeCells count="10">
    <mergeCell ref="D3:H3"/>
    <mergeCell ref="D4:H4"/>
    <mergeCell ref="D6:D8"/>
    <mergeCell ref="D9:D10"/>
    <mergeCell ref="D11:D14"/>
    <mergeCell ref="D15:D18"/>
    <mergeCell ref="E6:E8"/>
    <mergeCell ref="E9:E10"/>
    <mergeCell ref="E11:E14"/>
    <mergeCell ref="E15:E1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Lucy LUO</dc:creator>
  <cp:keywords/>
  <dc:description/>
  <cp:lastModifiedBy>不会说话的木头人</cp:lastModifiedBy>
  <dcterms:created xsi:type="dcterms:W3CDTF">2016-12-02T08:54:00Z</dcterms:created>
  <dcterms:modified xsi:type="dcterms:W3CDTF">2021-12-31T08:30:36Z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2052-11.1.0.11194</vt:lpwstr>
  </property>
  <property fmtid="{D5CDD505-2E9C-101B-9397-08002B2CF9AE}" pid="4" name="I">
    <vt:lpwstr>F399F07525C8431E9DE3E13922A0A83F</vt:lpwstr>
  </property>
  <property fmtid="{D5CDD505-2E9C-101B-9397-08002B2CF9AE}" pid="5" name="KSOReadingLayo">
    <vt:bool>true</vt:bool>
  </property>
</Properties>
</file>