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tabRatio="648" firstSheet="1" activeTab="1"/>
  </bookViews>
  <sheets>
    <sheet name="附件2项目支出绩效评价指标体系框架10-30" sheetId="1" state="hidden" r:id="rId1"/>
    <sheet name="指标评分" sheetId="3" r:id="rId2"/>
  </sheets>
  <definedNames>
    <definedName name="_xlnm._FilterDatabase" localSheetId="1" hidden="1">指标评分!$A$2:$P$44</definedName>
    <definedName name="_xlnm.Print_Area" localSheetId="1">指标评分!$A$1:$L$44</definedName>
    <definedName name="_xlnm.Print_Titles" localSheetId="1">指标评分!$2:$2</definedName>
  </definedNames>
  <calcPr calcId="144525"/>
</workbook>
</file>

<file path=xl/comments1.xml><?xml version="1.0" encoding="utf-8"?>
<comments xmlns="http://schemas.openxmlformats.org/spreadsheetml/2006/main">
  <authors>
    <author>86187</author>
  </authors>
  <commentList>
    <comment ref="K2" authorId="0">
      <text>
        <r>
          <rPr>
            <b/>
            <sz val="9"/>
            <rFont val="宋体"/>
            <charset val="134"/>
          </rPr>
          <t>孙梅：请逐项描述项目的实际情况</t>
        </r>
        <r>
          <rPr>
            <sz val="9"/>
            <rFont val="宋体"/>
            <charset val="134"/>
          </rPr>
          <t xml:space="preserve">
</t>
        </r>
      </text>
    </comment>
    <comment ref="M2" authorId="0">
      <text>
        <r>
          <rPr>
            <b/>
            <sz val="9"/>
            <rFont val="宋体"/>
            <charset val="134"/>
          </rPr>
          <t>说明扣分的原因</t>
        </r>
        <r>
          <rPr>
            <sz val="9"/>
            <rFont val="宋体"/>
            <charset val="134"/>
          </rPr>
          <t xml:space="preserve">
</t>
        </r>
      </text>
    </comment>
    <comment ref="C49" authorId="0">
      <text>
        <r>
          <rPr>
            <b/>
            <sz val="9"/>
            <rFont val="宋体"/>
            <charset val="134"/>
          </rPr>
          <t>孙梅：根据项目实际情况增加，并非所有的项目都有社会效益、经济效益、生态效益。</t>
        </r>
        <r>
          <rPr>
            <sz val="9"/>
            <rFont val="宋体"/>
            <charset val="134"/>
          </rPr>
          <t xml:space="preserve">
</t>
        </r>
      </text>
    </comment>
  </commentList>
</comments>
</file>

<file path=xl/sharedStrings.xml><?xml version="1.0" encoding="utf-8"?>
<sst xmlns="http://schemas.openxmlformats.org/spreadsheetml/2006/main" count="430" uniqueCount="301">
  <si>
    <t>项目支出绩效评价指标体系框架</t>
  </si>
  <si>
    <t>一级指标</t>
  </si>
  <si>
    <t>分值</t>
  </si>
  <si>
    <t>二级指标</t>
  </si>
  <si>
    <t>三级指标</t>
  </si>
  <si>
    <t>指标解释</t>
  </si>
  <si>
    <t>指标说明（评价要点)</t>
  </si>
  <si>
    <t>评分标准</t>
  </si>
  <si>
    <t>项目实际情况描述</t>
  </si>
  <si>
    <t>评价得分</t>
  </si>
  <si>
    <t>扣分原因</t>
  </si>
  <si>
    <t>资料依据</t>
  </si>
  <si>
    <t>投入</t>
  </si>
  <si>
    <t>项目立项　</t>
  </si>
  <si>
    <t>立项规范性</t>
  </si>
  <si>
    <t>项目立项是否符合法律法规、相关政策、发展规划以及部门职责，用以反映和考核项目立项依据情况。</t>
  </si>
  <si>
    <t>①项目立项是否符合国家法律法规、国民经济发展规划和相关政策；</t>
  </si>
  <si>
    <t>符合政策得0.5分，不符合得0分</t>
  </si>
  <si>
    <t>是。符合《龙南县十三五总体规划》、国务院办公厅《关于促进全域旅游发展的指导意见》国办发〔2018〕15号及相关政策。</t>
  </si>
  <si>
    <t>②项目立项是否符合行业发展规划和政策要求；</t>
  </si>
  <si>
    <t>符合</t>
  </si>
  <si>
    <t>③项目立项是否与部门职责范围相符，属于部门履职所需；</t>
  </si>
  <si>
    <t>相符得0.5分，不符合得0分</t>
  </si>
  <si>
    <t>是。符合中共龙南县委办公室 龙南县人民政府办公室《关于印发龙南县文化广电新闻出版旅游局职能配置、内设机构和人员编制规定》的通知（龙府办发[2015]13号）文件规定。</t>
  </si>
  <si>
    <t>④项目是否属于公共财政支持范围，是否符合中央、地方事权支出责任划分原则；</t>
  </si>
  <si>
    <t>是</t>
  </si>
  <si>
    <t>绩效目标合理性</t>
  </si>
  <si>
    <t>项目所设定的绩效目标是否依据充分，是否符合客观实际，用以反映和考核项目绩效目标与项目实施的相符情况。</t>
  </si>
  <si>
    <t>①项目是否有绩效目标；（如未设定预算绩效目标，也可考核其他工作任务目标）</t>
  </si>
  <si>
    <t>设定绩效目标得1分，否则本项0分</t>
  </si>
  <si>
    <t>是，设置了创建旅游景区、旅游点、厕所等数量</t>
  </si>
  <si>
    <t>②项目绩效目标与实际工作内容是否具有相关性；</t>
  </si>
  <si>
    <t>相关得1分，否则0分</t>
  </si>
  <si>
    <t>具有相关性</t>
  </si>
  <si>
    <t>③项目预期产出效益和效果是否符合正常的业绩水平；</t>
  </si>
  <si>
    <t>④是否与预算确定的项目投资额或资金量相匹配。</t>
  </si>
  <si>
    <t>绩效指标明确性</t>
  </si>
  <si>
    <t>依据绩效目标设定的绩效指标是否清晰、细化、可衡量等，用以反映和考核项目绩效目标的明细化情况。</t>
  </si>
  <si>
    <t>①是否将项目绩效目标细化分解为具体的绩效指标；</t>
  </si>
  <si>
    <t>目标细分得1分，否则得0分</t>
  </si>
  <si>
    <t>②是否通过清晰、可衡量的指标值予以体现；</t>
  </si>
  <si>
    <t>目标清晰、可衡量得2分，缺一项扣1分，扣完为止</t>
  </si>
  <si>
    <t>可以</t>
  </si>
  <si>
    <t>③是否与项目目标任务数或计划数相对应。</t>
  </si>
  <si>
    <t>相对应得1分，否则0分</t>
  </si>
  <si>
    <t>资金落实</t>
  </si>
  <si>
    <t>资金到位率</t>
  </si>
  <si>
    <t>资金到位率=实际到位资金/计划投入资金×100%。</t>
  </si>
  <si>
    <t>资金到位率100%的得2分，每少5个百分点扣1分，扣完为止。</t>
  </si>
  <si>
    <t>598.06/1200*100%=49.84%</t>
  </si>
  <si>
    <t>到位及时率</t>
  </si>
  <si>
    <t>到位及时率=及时到位资金/应到位资金×100%。</t>
  </si>
  <si>
    <t>到位率100-90%得2分；到位率80-90%1分；80%以下0分</t>
  </si>
  <si>
    <t>4916609.75/5980600*100%=*82%</t>
  </si>
  <si>
    <t>资金使用率</t>
  </si>
  <si>
    <t>资金使用率=实际使用资金／实际到位资金×100%。</t>
  </si>
  <si>
    <t>资金使用率大于95%的得2分，每少5个百分点扣1分，扣完为止。</t>
  </si>
  <si>
    <t>4843409.75/4916609.75*100%=98.51%</t>
  </si>
  <si>
    <t>过程</t>
  </si>
  <si>
    <t>项目管理</t>
  </si>
  <si>
    <t>管理制度健全性</t>
  </si>
  <si>
    <t>是否健全，用以反映和考核业务管理制度对项目顺利实施的保障情况。</t>
  </si>
  <si>
    <t>①是否已制定或具有相应的业务管理制度；
②业务管理制度是否合法、合规、完整。</t>
  </si>
  <si>
    <t>相符得3分，不符合得0分</t>
  </si>
  <si>
    <t>是，制度了龙南县旅游产业发展专项资金使用实施方案</t>
  </si>
  <si>
    <t>制度执行有效性</t>
  </si>
  <si>
    <t>制度执行有效性考核项目实施是否符合相关业务管理规定，用以反映和考核业务管理制度的有效执行情况</t>
  </si>
  <si>
    <t>①否遵守相关法律法规和业务管理规定；
②相关管理制度得到有效执行。</t>
  </si>
  <si>
    <t>相符得2分，不符合得0分</t>
  </si>
  <si>
    <t>项目监控
的有效性</t>
  </si>
  <si>
    <t>项目实施单位是否为保障资金的安全、规范运行而采取了必要的监控措施，用以反映和考核项目实施单位对资金运行的控制情况。</t>
  </si>
  <si>
    <t>①是否遵守相关法律法规和业务管理规定；</t>
  </si>
  <si>
    <t>相符得4分，不符合得0分</t>
  </si>
  <si>
    <t>财务管理</t>
  </si>
  <si>
    <t>财务制度健全性</t>
  </si>
  <si>
    <t>项目实施单位的财务和业务管理制度是否健全，用以反映和考核财务和业务管理制度对项目顺利实施的保障情况。</t>
  </si>
  <si>
    <t>①是否已制定或具有相应的项目资金管理办法；</t>
  </si>
  <si>
    <t>是，制度了龙南市文广新旅局财务内部管理制度</t>
  </si>
  <si>
    <t>资金使用合规性</t>
  </si>
  <si>
    <t>项目实施是否符合相关管理规定，用以反映和考核相关管理制度的有效执行情况。</t>
  </si>
  <si>
    <t>①是否符合国家财经法规和财务管理制度以及有关专项资金管理办法的规定；</t>
  </si>
  <si>
    <t>报销审批不规范</t>
  </si>
  <si>
    <t>财务监控有效性</t>
  </si>
  <si>
    <t>①是否已制定或具有相应的监控机制；</t>
  </si>
  <si>
    <t>②是否采取了相应的财务检查等必要的监控措施或手段。</t>
  </si>
  <si>
    <t>产出</t>
  </si>
  <si>
    <t>产出数量</t>
  </si>
  <si>
    <t>创意文旅产业建设完成率（%）</t>
  </si>
  <si>
    <t>创建数量</t>
  </si>
  <si>
    <t>完成得满分，每少一项未完成，扣0.5分，扣完为止</t>
  </si>
  <si>
    <t>11家旅游厕所、1家4A级及以上乡村旅游点、2个省级旅游品牌</t>
  </si>
  <si>
    <t>文旅新产品开发完成率（%）</t>
  </si>
  <si>
    <t>文旅新产品开发数量</t>
  </si>
  <si>
    <t>4个（正桂美丽乡村、梦里桃乡、宝贝田园、果农农旅）</t>
  </si>
  <si>
    <t>目标客源地区广告投放点数（个）</t>
  </si>
  <si>
    <t>是否符合目标</t>
  </si>
  <si>
    <t>河源、惠州、东莞地推广告、高速公路服务区等未执行</t>
  </si>
  <si>
    <t>目标城市电影院线广告发布影厅数（个）</t>
  </si>
  <si>
    <t>广州、赣州共11家影院</t>
  </si>
  <si>
    <t>旅游奖补企业数（家）</t>
  </si>
  <si>
    <t>4家（深圳市亚太国际旅行社有限公司、江西旅游集团国际旅行社有限公司、江西乐享国际旅行社有限公司、汕头市翔怡旅行社有限公司）</t>
  </si>
  <si>
    <t>宣传广告片、专题片和宣传品设计制作数（个）</t>
  </si>
  <si>
    <t>6个</t>
  </si>
  <si>
    <t>发布网络广告（条）</t>
  </si>
  <si>
    <t>中央级媒体网站137条；省级级媒体网站58次</t>
  </si>
  <si>
    <t>宣传稿件（图文、视频）（篇）</t>
  </si>
  <si>
    <t>头条268篇；抖音50条</t>
  </si>
  <si>
    <t>编制旅游季度报告期数（期）</t>
  </si>
  <si>
    <t>未编制</t>
  </si>
  <si>
    <t>培训文旅管理干部和旅游运营人才数（人）</t>
  </si>
  <si>
    <t>导游122名，饭店服务67人</t>
  </si>
  <si>
    <t>产出质量</t>
  </si>
  <si>
    <t>新建 4A 级以上景区数（个）</t>
  </si>
  <si>
    <t>2019年未评定4A级景区</t>
  </si>
  <si>
    <t>乡村旅游接待人数（万人次）</t>
  </si>
  <si>
    <t>596.48万</t>
  </si>
  <si>
    <t>广告内容与合同要求一致率（%）</t>
  </si>
  <si>
    <t>报刊杂志受众覆盖面与宣传要求吻合率（%）</t>
  </si>
  <si>
    <t>旅游奖补政策落实率（%）</t>
  </si>
  <si>
    <t xml:space="preserve">品牌奖补147万、市场开拓25.1015万
</t>
  </si>
  <si>
    <t>目标城市电影院线广告发布场次、覆盖人群与宣传目标吻合率（%）</t>
  </si>
  <si>
    <t>文旅核心信息网络点击量（次）</t>
  </si>
  <si>
    <t>抖音播放量48.57万次，头条471.8万次</t>
  </si>
  <si>
    <t>参培人员培训合格率（%）</t>
  </si>
  <si>
    <t>100—90分优秀1分，80-90分良好0.5分，80分分以下0分</t>
  </si>
  <si>
    <t>平均分63.68</t>
  </si>
  <si>
    <t>产出时效</t>
  </si>
  <si>
    <t>广告播出和刊发及时性（定性）</t>
  </si>
  <si>
    <t>及时得1分，滞后发布0分</t>
  </si>
  <si>
    <t>奖补实施兑现及时性（定性）</t>
  </si>
  <si>
    <t>及时得1分，延时10天扣0.5分，扣完为止</t>
  </si>
  <si>
    <t>2019年奖补尚未支付</t>
  </si>
  <si>
    <t>市场开发及时性（定性）</t>
  </si>
  <si>
    <t>市场开发奖政策补存在空档期</t>
  </si>
  <si>
    <t>培训任务完成及时率（%）</t>
  </si>
  <si>
    <t>及时完成</t>
  </si>
  <si>
    <t>资金拨付下达及时性（定性）</t>
  </si>
  <si>
    <t>及时拨付</t>
  </si>
  <si>
    <t>产出成本</t>
  </si>
  <si>
    <t>成本节约率</t>
  </si>
  <si>
    <t>项目执行成本</t>
  </si>
  <si>
    <t>是否按预算拨付资金；实际成本与工作内容的匹配程度</t>
  </si>
  <si>
    <t>按批复额度使用且与工作内容一致，得2分，发现一项不合理的，扣0.5分</t>
  </si>
  <si>
    <t>项目成本中列支了其他费用</t>
  </si>
  <si>
    <t>奖补资金成本</t>
  </si>
  <si>
    <t>是否按照奖补政策拨付奖补资金</t>
  </si>
  <si>
    <t>按批复额度使用得2分，每超预算5%，扣1分，每节约5%，加1分。</t>
  </si>
  <si>
    <t>效益　</t>
  </si>
  <si>
    <t>项目效益　</t>
  </si>
  <si>
    <t>社会效益</t>
  </si>
  <si>
    <t>带动旅游业就业人数增长率（%）</t>
  </si>
  <si>
    <t>国内旅游接待人次增长率</t>
  </si>
  <si>
    <t>2019年是否就2018年有增幅。增长得1.25分，每降低5%，扣0.5分</t>
  </si>
  <si>
    <t>文旅人才队伍（定性）</t>
  </si>
  <si>
    <t>导游、酒店培训开拓了人才队伍</t>
  </si>
  <si>
    <t>文创产品知名度（定性）</t>
  </si>
  <si>
    <t>省内知名，国内一般</t>
  </si>
  <si>
    <t>文旅产业新增长点（定性）</t>
  </si>
  <si>
    <t>增长得1.25分，每降低5%，扣0.5分</t>
  </si>
  <si>
    <t>旅游服务水平（定性）</t>
  </si>
  <si>
    <t>增长得2.5分，每降低5%，扣0.5分</t>
  </si>
  <si>
    <t>经济效益</t>
  </si>
  <si>
    <t>年旅游综合收入同比增长率（%）</t>
  </si>
  <si>
    <r>
      <rPr>
        <sz val="10"/>
        <color rgb="FF000000"/>
        <rFont val="微软雅黑"/>
        <charset val="134"/>
      </rPr>
      <t>增长得</t>
    </r>
    <r>
      <rPr>
        <sz val="10"/>
        <rFont val="微软雅黑"/>
        <charset val="134"/>
      </rPr>
      <t>1.5分，每降低5%，扣0.5分</t>
    </r>
  </si>
  <si>
    <t>年接待游客人数增长率（%）</t>
  </si>
  <si>
    <t>乡村旅游综合收入年增长率（%）</t>
  </si>
  <si>
    <t>文旅产业收入增长率（%）</t>
  </si>
  <si>
    <t>国内旅游收入增长率是否达到国内平均</t>
  </si>
  <si>
    <t>生态效益</t>
  </si>
  <si>
    <t>旅游环境的提升</t>
  </si>
  <si>
    <t>景区内整体旅游环境</t>
  </si>
  <si>
    <t>作用明显得5分，影响一般得3分，无影响不得分，影响不好，发现一处扣0.5分</t>
  </si>
  <si>
    <t>可持续影响</t>
  </si>
  <si>
    <t>龙南旅游品牌影响力</t>
  </si>
  <si>
    <t>龙南景点在全国知名度</t>
  </si>
  <si>
    <t>作用明显得3分，影响一般得1分，无影响不得分，影响不好，发现一处扣0.5分</t>
  </si>
  <si>
    <t>在国内品牌影响力小</t>
  </si>
  <si>
    <t>对旅游业长期稳定发展的影响</t>
  </si>
  <si>
    <t>旅游专项资金在旅游业长期稳定发展中发挥的作用</t>
  </si>
  <si>
    <t>满意度</t>
  </si>
  <si>
    <t>游客满意度（满分70分）</t>
  </si>
  <si>
    <t>发布调查问卷，根据调查结果得分</t>
  </si>
  <si>
    <t>非常满意[90,100]分得5分、比较满意[80,90)分得4.5分、基本满意[70,80)分得4分、不太满意[60,70)分得3.5分、不满意[0,60)分得3分</t>
  </si>
  <si>
    <t>满意度55.78分</t>
  </si>
  <si>
    <t>奖补企业满意度</t>
  </si>
  <si>
    <t>参与培训人员满意度</t>
  </si>
  <si>
    <t>合计</t>
  </si>
  <si>
    <t xml:space="preserve"> </t>
  </si>
  <si>
    <t>游客满意度</t>
  </si>
  <si>
    <t>平均分</t>
  </si>
  <si>
    <t>70-63】</t>
  </si>
  <si>
    <t>3分</t>
  </si>
  <si>
    <t>63-56】</t>
  </si>
  <si>
    <t>2分</t>
  </si>
  <si>
    <t>56-42】</t>
  </si>
  <si>
    <t>1分</t>
  </si>
  <si>
    <t>42-0】</t>
  </si>
  <si>
    <t>0分</t>
  </si>
  <si>
    <t>信丰县市场监督管理局市管基层分局规范化建设项目支出绩效评价表</t>
  </si>
  <si>
    <t>扣分依据
（计算过程）</t>
  </si>
  <si>
    <t>决策　</t>
  </si>
  <si>
    <t>立项依据充分性</t>
  </si>
  <si>
    <t>立项程序规范性</t>
  </si>
  <si>
    <t>项目申请、设立过程是否符合相关要求，用以反映和考核项目立项的规范情况。</t>
  </si>
  <si>
    <t>①项目是否按照规定的程序申请设立；</t>
  </si>
  <si>
    <t>按照规定得0.5分，否则得0分</t>
  </si>
  <si>
    <t>②审批文件、材料是否符合相关要求；</t>
  </si>
  <si>
    <t>符合得0.5分，不符合得0分</t>
  </si>
  <si>
    <t>③事前是否已经过必要的可行性研究、专家论证、风险评估、绩效评估、集体决策。</t>
  </si>
  <si>
    <t>一项未完成，扣0.5分，扣完为止</t>
  </si>
  <si>
    <t>绩效目标　</t>
  </si>
  <si>
    <t>设定绩效目标得0.5分，否则本项0分</t>
  </si>
  <si>
    <t>相关得0.5分，否则0分</t>
  </si>
  <si>
    <t>相符得0.5分，否则0分</t>
  </si>
  <si>
    <t>匹配得0.5分，否则0分</t>
  </si>
  <si>
    <t>资金投入</t>
  </si>
  <si>
    <t>预算编制科学性</t>
  </si>
  <si>
    <t>项目预算编制是否经过科学论证、有明确标准，资金额度与年度目标是否相适应，用以反映和考核项目预算编制的科学性、合理性情况。</t>
  </si>
  <si>
    <t>①预算编制是否经过科学论证；</t>
  </si>
  <si>
    <t>经过论证得0.5分，否则0分</t>
  </si>
  <si>
    <t>②预算内容与项目内容是否匹配；</t>
  </si>
  <si>
    <t>③预算额度测算依据是否充分，是否按照标准编制；</t>
  </si>
  <si>
    <t>依据充分且按照标准得1，缺一项扣0.5分，扣完为止</t>
  </si>
  <si>
    <t>未编写单个项目预算明细</t>
  </si>
  <si>
    <t>④预算确定的项目投资额或资金量是否与工作任务相匹配。</t>
  </si>
  <si>
    <t>资金分配合理性</t>
  </si>
  <si>
    <t>项目预算资金分配是否有测算依据，与补助单位或地方实际是否相适应，用以反映和考核项目预算资金分配的科学性、合理性情况。</t>
  </si>
  <si>
    <t>①预算资金分配依据是否充分；</t>
  </si>
  <si>
    <t>分配依据充分得1分，否则0分</t>
  </si>
  <si>
    <t>②资金分配额度是否合理，与项目单位或地方实际是否相适应。</t>
  </si>
  <si>
    <t>分配合理且适应得1分，否则0分</t>
  </si>
  <si>
    <t>资金管理</t>
  </si>
  <si>
    <t>实际到位资金与预算资金的比率，用以反映和考核资金落实情况对项目实施的总体保障程度。</t>
  </si>
  <si>
    <t>资金到位率=（实际到位资金/预算资金）×100%。
实际到位资金：一定时期（本年度或项目期）内落实到具体项目的资金。
预算资金：一定时期（本年度或项目期）内预算安排到具体项目的资金。</t>
  </si>
  <si>
    <t>3*资金到位率</t>
  </si>
  <si>
    <t>资金到位率=（实际到位资金/预算资金）×100%=300/300*100%=100%</t>
  </si>
  <si>
    <t>预算执行率</t>
  </si>
  <si>
    <t>项目预算资金是否按照计划执行，用以反映或考核项目预算执行情况。</t>
  </si>
  <si>
    <t>预算执行率=（实际支出资金/实际到位资金）×100%。
实际支出资金：一定时期（本年度或项目期）内项目实际拨付的资金。</t>
  </si>
  <si>
    <t>3*预算执行率</t>
  </si>
  <si>
    <t>预算执行率=（实际支出资金/实际到位资金）×100%=300/300*100%=100%</t>
  </si>
  <si>
    <t>项目资金使用是否符合相关的财务管理制度规定，用以反映和考核项目资金的规范运行情况。</t>
  </si>
  <si>
    <t>符合得1分，发现一项扣0.5分，扣完为止</t>
  </si>
  <si>
    <t>违法了《省人民政府关于深化市场监管体制改革加强基层规范化建设的意见》（赣府发〔2017〕17号）</t>
  </si>
  <si>
    <t>②资金的拨付是否有完整的审批程序和手续；</t>
  </si>
  <si>
    <t>程序和手续完整得1分，否则0分</t>
  </si>
  <si>
    <t>③是否符合项目预算批复或合同规定的用途；</t>
  </si>
  <si>
    <t>符合得1分，不符合得0分</t>
  </si>
  <si>
    <t>项目中列支其他资金。</t>
  </si>
  <si>
    <t>④是否存在截留、挤占、挪用、虚列支出等情况。</t>
  </si>
  <si>
    <t>存在一项扣0.5分，扣完为止。</t>
  </si>
  <si>
    <t>存在挤占、挪用资金的现象，如：列支罚款、发放绩效工资等。</t>
  </si>
  <si>
    <t>组织实施</t>
  </si>
  <si>
    <t>①是否已制定或具有相应的财务和业务管理制度；</t>
  </si>
  <si>
    <t>制度健全得2.5分，缺一项扣1.25分，扣完为止</t>
  </si>
  <si>
    <t>财务制度不健全，未系统的进行归纳</t>
  </si>
  <si>
    <t>②财务和业务管理制度是否合法、合规、完整。</t>
  </si>
  <si>
    <t>制度合法、合规、完整得2.5分，缺一项扣0.5分，扣完为止</t>
  </si>
  <si>
    <t>①是否遵守相关法律法规和相关管理规定；</t>
  </si>
  <si>
    <t>遵守财务制度1分，否则不得分；遵守业务管理制度1分，否则不得分。</t>
  </si>
  <si>
    <t>资金使用未遵守《省人民政府关于深化市场监管体制改革加强基层规范化建设的意见》（赣府发〔2017〕17号）</t>
  </si>
  <si>
    <t>②项目调整及支出调整手续是否完备；</t>
  </si>
  <si>
    <t>每项不符合扣0.5分。</t>
  </si>
  <si>
    <t>③项目合同书、验收报告、技术鉴定等资料是否齐全并及时归档；</t>
  </si>
  <si>
    <t>符合要求得1分，每缺一项扣0.5分</t>
  </si>
  <si>
    <t>④项目实施的人员条件、场地设备、信息支撑等是否落实到位。</t>
  </si>
  <si>
    <t>符合要求得1分，否则0分</t>
  </si>
  <si>
    <t>建设分局数量</t>
  </si>
  <si>
    <t>项目实施的产出数量，用以反映和考核项目产出数量目标的实现程度。</t>
  </si>
  <si>
    <t>实际完成率=（实际产出数/计划产出数）×100%。实际产出数：一定时期（本年度或项目期）内项目实际产出的产品或提供的服务数量。计划产出数：项目绩效目标确定的在一定时期（本年度或项目期）内计划产出的产品或提供的服务数量。</t>
  </si>
  <si>
    <t>所辖分局建设数量达到12个，满分；未达到则按照比例得分。</t>
  </si>
  <si>
    <t>2020年建成4所分局
得分=4/12*100%*8=2.67</t>
  </si>
  <si>
    <t>建设达标率</t>
  </si>
  <si>
    <t>项目实施过程中的错保数量，用以反映和考核项目产出质量目标的实现程度。</t>
  </si>
  <si>
    <t>质量达标率=（质量达标产出数/实际产出数）×100%。质量达标产出数：一定时期（本年度或项目期）内实际达到既定质量标准的产品或服务数量。既定质量标准是指项目实施单位设立绩效目标时依据计划标准、行业标准、历史标准或其他标准而设定的绩效指标值。</t>
  </si>
  <si>
    <t>2020年所辖分局全面达标，按照完成率得分。</t>
  </si>
  <si>
    <t>12个基层分局，在2020年验收通过4个分局。
建设达标率=4/12=33.33%</t>
  </si>
  <si>
    <t>建设时效</t>
  </si>
  <si>
    <t>项目资金实际发放时间与计划发放时间的比较，用以反映和考核项目产出时效目标的实现程度。</t>
  </si>
  <si>
    <t>实际发放时间：项目实施单位拨付资金实际所耗用的时间。计划发放时间：按照项目相关规定拨付该项目资金所需的时间。</t>
  </si>
  <si>
    <t>在2020年12月31日基层分局全部建设完毕得满分，每少一个扣1分，扣完为止。</t>
  </si>
  <si>
    <t>在2020年验收通过4个分局，尚有8个正在进行中</t>
  </si>
  <si>
    <t>成本节约率=[（计划成本-实际成本）/计划成本]×100%。实际成本：项目实施单位如期、保质、保量完成既定工作目标实际所耗费的支出。计划成本：项目实施单位为完成工作目标计划安排的支出，一般以项目预算为参考。</t>
  </si>
  <si>
    <t>未超预算得满分，每超过1%扣1分。</t>
  </si>
  <si>
    <t>未提供单个项目预算明细，无法进行比较。</t>
  </si>
  <si>
    <t>效益</t>
  </si>
  <si>
    <t>维护市场秩序</t>
  </si>
  <si>
    <t>项目产生的效益</t>
  </si>
  <si>
    <t>项目实施产生的经济效益与可持续影响。</t>
  </si>
  <si>
    <t>定性分析项目实施产生的社会效益</t>
  </si>
  <si>
    <t>市管基层分局规范化建设旨在提升基层分局整体工作水平，规范执法流程，加强执法力量，更好的服务企业和维持市场稳定，但信丰县市场监督管理局基层分局目前存在规范化建设进度滞后的现象，脱离江西省和赣州市市场监督管理局基层分局规范化建设总体目标，存在因软硬件不完善情况，在维护和监督市场运作方面存在力度不够的问题</t>
  </si>
  <si>
    <t>可持续
影响</t>
  </si>
  <si>
    <t>硬件设施</t>
  </si>
  <si>
    <t>定性分析项目实施是否能产生可持续影响</t>
  </si>
  <si>
    <t>全面建成数量不达标，基层设施更新不到位。</t>
  </si>
  <si>
    <t>制度化建设</t>
  </si>
  <si>
    <t>制度规范性建不到位</t>
  </si>
  <si>
    <t>服务对象满意度</t>
  </si>
  <si>
    <t>社会公众或服务对象对项目实施效果的满意程度。</t>
  </si>
  <si>
    <t>社会公众或服务对象是指因该项目实施而受到影响的部门（单位）、群体或个人。一般采取社会调查的方式。</t>
  </si>
  <si>
    <t>-</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</si>
</sst>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176" formatCode="_ * #,##0_ ;_ * \-#,##0_ ;_ * &quot;-&quot;??_ ;_ @_ "/>
    <numFmt numFmtId="43" formatCode="_ * #,##0.00_ ;_ * \-#,##0.00_ ;_ * &quot;-&quot;??_ ;_ @_ "/>
    <numFmt numFmtId="177" formatCode="#,##0.00_ "/>
  </numFmts>
  <fonts count="42">
    <font>
      <sz val="11"/>
      <color theme="1"/>
      <name val="等线"/>
      <charset val="134"/>
      <scheme val="minor"/>
    </font>
    <font>
      <sz val="20"/>
      <color theme="1"/>
      <name val="仿宋"/>
      <charset val="134"/>
    </font>
    <font>
      <sz val="10"/>
      <color theme="1"/>
      <name val="仿宋"/>
      <charset val="134"/>
    </font>
    <font>
      <b/>
      <sz val="20"/>
      <color rgb="FF000000"/>
      <name val="仿宋"/>
      <charset val="134"/>
    </font>
    <font>
      <b/>
      <sz val="10"/>
      <color rgb="FF000000"/>
      <name val="仿宋"/>
      <charset val="134"/>
    </font>
    <font>
      <sz val="10"/>
      <color rgb="FF000000"/>
      <name val="仿宋"/>
      <charset val="134"/>
    </font>
    <font>
      <sz val="10"/>
      <color rgb="FF0D0D0D"/>
      <name val="仿宋"/>
      <charset val="134"/>
    </font>
    <font>
      <sz val="10"/>
      <name val="仿宋"/>
      <charset val="134"/>
    </font>
    <font>
      <sz val="10"/>
      <color theme="1"/>
      <name val="微软雅黑"/>
      <charset val="134"/>
    </font>
    <font>
      <sz val="11"/>
      <color theme="1"/>
      <name val="微软雅黑"/>
      <charset val="134"/>
    </font>
    <font>
      <sz val="11"/>
      <name val="微软雅黑"/>
      <charset val="134"/>
    </font>
    <font>
      <b/>
      <sz val="18"/>
      <color rgb="FF000000"/>
      <name val="微软雅黑"/>
      <charset val="134"/>
    </font>
    <font>
      <b/>
      <sz val="10"/>
      <color rgb="FF000000"/>
      <name val="微软雅黑"/>
      <charset val="134"/>
    </font>
    <font>
      <sz val="10"/>
      <color rgb="FF000000"/>
      <name val="微软雅黑"/>
      <charset val="134"/>
    </font>
    <font>
      <sz val="10.55"/>
      <color rgb="FF000000"/>
      <name val="微软雅黑"/>
      <charset val="134"/>
    </font>
    <font>
      <sz val="10.5"/>
      <color rgb="FF000000"/>
      <name val="微软雅黑"/>
      <charset val="134"/>
    </font>
    <font>
      <sz val="10"/>
      <color rgb="FF000000"/>
      <name val="微软雅黑"/>
      <charset val="0"/>
    </font>
    <font>
      <sz val="10.55"/>
      <color rgb="FF0D0D0D"/>
      <name val="微软雅黑"/>
      <charset val="134"/>
    </font>
    <font>
      <sz val="18"/>
      <name val="微软雅黑"/>
      <charset val="134"/>
    </font>
    <font>
      <sz val="10"/>
      <name val="微软雅黑"/>
      <charset val="134"/>
    </font>
    <font>
      <sz val="11"/>
      <color theme="1"/>
      <name val="等线"/>
      <charset val="0"/>
      <scheme val="minor"/>
    </font>
    <font>
      <b/>
      <sz val="11"/>
      <color rgb="FFFFFFFF"/>
      <name val="等线"/>
      <charset val="0"/>
      <scheme val="minor"/>
    </font>
    <font>
      <sz val="11"/>
      <color rgb="FF9C0006"/>
      <name val="等线"/>
      <charset val="0"/>
      <scheme val="minor"/>
    </font>
    <font>
      <sz val="11"/>
      <color theme="0"/>
      <name val="等线"/>
      <charset val="0"/>
      <scheme val="minor"/>
    </font>
    <font>
      <sz val="11"/>
      <color rgb="FF9C6500"/>
      <name val="等线"/>
      <charset val="0"/>
      <scheme val="minor"/>
    </font>
    <font>
      <sz val="11"/>
      <color rgb="FF006100"/>
      <name val="等线"/>
      <charset val="0"/>
      <scheme val="minor"/>
    </font>
    <font>
      <sz val="11"/>
      <color rgb="FF3F3F76"/>
      <name val="等线"/>
      <charset val="0"/>
      <scheme val="minor"/>
    </font>
    <font>
      <u/>
      <sz val="11"/>
      <color rgb="FF0000FF"/>
      <name val="等线"/>
      <charset val="0"/>
      <scheme val="minor"/>
    </font>
    <font>
      <b/>
      <sz val="11"/>
      <color theme="3"/>
      <name val="等线"/>
      <charset val="134"/>
      <scheme val="minor"/>
    </font>
    <font>
      <u/>
      <sz val="11"/>
      <color rgb="FF800080"/>
      <name val="等线"/>
      <charset val="0"/>
      <scheme val="minor"/>
    </font>
    <font>
      <sz val="11"/>
      <color rgb="FFFA7D00"/>
      <name val="等线"/>
      <charset val="0"/>
      <scheme val="minor"/>
    </font>
    <font>
      <sz val="11"/>
      <color rgb="FFFF0000"/>
      <name val="等线"/>
      <charset val="0"/>
      <scheme val="minor"/>
    </font>
    <font>
      <b/>
      <sz val="18"/>
      <color theme="3"/>
      <name val="等线"/>
      <charset val="134"/>
      <scheme val="minor"/>
    </font>
    <font>
      <sz val="12"/>
      <name val="宋体"/>
      <charset val="134"/>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theme="1"/>
      <name val="等线"/>
      <charset val="0"/>
      <scheme val="minor"/>
    </font>
    <font>
      <b/>
      <sz val="9"/>
      <name val="宋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17" borderId="0" applyNumberFormat="0" applyBorder="0" applyAlignment="0" applyProtection="0">
      <alignment vertical="center"/>
    </xf>
    <xf numFmtId="0" fontId="26" fillId="10"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3" fillId="2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22" borderId="17" applyNumberFormat="0" applyFont="0" applyAlignment="0" applyProtection="0">
      <alignment vertical="center"/>
    </xf>
    <xf numFmtId="0" fontId="23" fillId="26" borderId="0" applyNumberFormat="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19" applyNumberFormat="0" applyFill="0" applyAlignment="0" applyProtection="0">
      <alignment vertical="center"/>
    </xf>
    <xf numFmtId="0" fontId="36" fillId="0" borderId="19" applyNumberFormat="0" applyFill="0" applyAlignment="0" applyProtection="0">
      <alignment vertical="center"/>
    </xf>
    <xf numFmtId="0" fontId="23" fillId="20" borderId="0" applyNumberFormat="0" applyBorder="0" applyAlignment="0" applyProtection="0">
      <alignment vertical="center"/>
    </xf>
    <xf numFmtId="0" fontId="28" fillId="0" borderId="20" applyNumberFormat="0" applyFill="0" applyAlignment="0" applyProtection="0">
      <alignment vertical="center"/>
    </xf>
    <xf numFmtId="0" fontId="23" fillId="29" borderId="0" applyNumberFormat="0" applyBorder="0" applyAlignment="0" applyProtection="0">
      <alignment vertical="center"/>
    </xf>
    <xf numFmtId="0" fontId="37" fillId="28" borderId="21" applyNumberFormat="0" applyAlignment="0" applyProtection="0">
      <alignment vertical="center"/>
    </xf>
    <xf numFmtId="0" fontId="38" fillId="28" borderId="16" applyNumberFormat="0" applyAlignment="0" applyProtection="0">
      <alignment vertical="center"/>
    </xf>
    <xf numFmtId="0" fontId="21" fillId="5" borderId="15" applyNumberFormat="0" applyAlignment="0" applyProtection="0">
      <alignment vertical="center"/>
    </xf>
    <xf numFmtId="0" fontId="20" fillId="16" borderId="0" applyNumberFormat="0" applyBorder="0" applyAlignment="0" applyProtection="0">
      <alignment vertical="center"/>
    </xf>
    <xf numFmtId="0" fontId="23" fillId="25" borderId="0" applyNumberFormat="0" applyBorder="0" applyAlignment="0" applyProtection="0">
      <alignment vertical="center"/>
    </xf>
    <xf numFmtId="0" fontId="30" fillId="0" borderId="18" applyNumberFormat="0" applyFill="0" applyAlignment="0" applyProtection="0">
      <alignment vertical="center"/>
    </xf>
    <xf numFmtId="0" fontId="39" fillId="0" borderId="22" applyNumberFormat="0" applyFill="0" applyAlignment="0" applyProtection="0">
      <alignment vertical="center"/>
    </xf>
    <xf numFmtId="0" fontId="25" fillId="9" borderId="0" applyNumberFormat="0" applyBorder="0" applyAlignment="0" applyProtection="0">
      <alignment vertical="center"/>
    </xf>
    <xf numFmtId="0" fontId="24" fillId="8" borderId="0" applyNumberFormat="0" applyBorder="0" applyAlignment="0" applyProtection="0">
      <alignment vertical="center"/>
    </xf>
    <xf numFmtId="0" fontId="20" fillId="19" borderId="0" applyNumberFormat="0" applyBorder="0" applyAlignment="0" applyProtection="0">
      <alignment vertical="center"/>
    </xf>
    <xf numFmtId="0" fontId="23" fillId="24" borderId="0" applyNumberFormat="0" applyBorder="0" applyAlignment="0" applyProtection="0">
      <alignment vertical="center"/>
    </xf>
    <xf numFmtId="0" fontId="20" fillId="4" borderId="0" applyNumberFormat="0" applyBorder="0" applyAlignment="0" applyProtection="0">
      <alignment vertical="center"/>
    </xf>
    <xf numFmtId="0" fontId="20" fillId="27" borderId="0" applyNumberFormat="0" applyBorder="0" applyAlignment="0" applyProtection="0">
      <alignment vertical="center"/>
    </xf>
    <xf numFmtId="0" fontId="20" fillId="31" borderId="0" applyNumberFormat="0" applyBorder="0" applyAlignment="0" applyProtection="0">
      <alignment vertical="center"/>
    </xf>
    <xf numFmtId="0" fontId="20" fillId="30" borderId="0" applyNumberFormat="0" applyBorder="0" applyAlignment="0" applyProtection="0">
      <alignment vertical="center"/>
    </xf>
    <xf numFmtId="0" fontId="23" fillId="7" borderId="0" applyNumberFormat="0" applyBorder="0" applyAlignment="0" applyProtection="0">
      <alignment vertical="center"/>
    </xf>
    <xf numFmtId="0" fontId="23" fillId="23" borderId="0" applyNumberFormat="0" applyBorder="0" applyAlignment="0" applyProtection="0">
      <alignment vertical="center"/>
    </xf>
    <xf numFmtId="0" fontId="20" fillId="18" borderId="0" applyNumberFormat="0" applyBorder="0" applyAlignment="0" applyProtection="0">
      <alignment vertical="center"/>
    </xf>
    <xf numFmtId="0" fontId="20" fillId="15" borderId="0" applyNumberFormat="0" applyBorder="0" applyAlignment="0" applyProtection="0">
      <alignment vertical="center"/>
    </xf>
    <xf numFmtId="0" fontId="23" fillId="14" borderId="0" applyNumberFormat="0" applyBorder="0" applyAlignment="0" applyProtection="0">
      <alignment vertical="center"/>
    </xf>
    <xf numFmtId="0" fontId="20" fillId="3" borderId="0" applyNumberFormat="0" applyBorder="0" applyAlignment="0" applyProtection="0">
      <alignment vertical="center"/>
    </xf>
    <xf numFmtId="0" fontId="23" fillId="13" borderId="0" applyNumberFormat="0" applyBorder="0" applyAlignment="0" applyProtection="0">
      <alignment vertical="center"/>
    </xf>
    <xf numFmtId="0" fontId="23" fillId="12"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xf numFmtId="0" fontId="33" fillId="0" borderId="0"/>
  </cellStyleXfs>
  <cellXfs count="102">
    <xf numFmtId="0" fontId="0" fillId="0" borderId="0" xfId="0">
      <alignment vertical="center"/>
    </xf>
    <xf numFmtId="0" fontId="1" fillId="0" borderId="0" xfId="0" applyFont="1" applyFill="1">
      <alignment vertical="center"/>
    </xf>
    <xf numFmtId="0" fontId="2" fillId="0" borderId="0" xfId="0" applyFont="1" applyFill="1" applyAlignment="1">
      <alignmen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justify" vertical="center" wrapText="1"/>
    </xf>
    <xf numFmtId="43" fontId="2"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6" fillId="0" borderId="4" xfId="0" applyFont="1" applyBorder="1" applyAlignment="1">
      <alignment horizontal="center" vertical="center"/>
    </xf>
    <xf numFmtId="0" fontId="5" fillId="0" borderId="4" xfId="0" applyFont="1" applyBorder="1" applyAlignment="1">
      <alignment horizontal="center" vertical="center"/>
    </xf>
    <xf numFmtId="43" fontId="2" fillId="0" borderId="5" xfId="8" applyFont="1" applyFill="1" applyBorder="1" applyAlignment="1">
      <alignment horizontal="justify" vertical="center"/>
    </xf>
    <xf numFmtId="0" fontId="5" fillId="0" borderId="6" xfId="0" applyFont="1" applyFill="1" applyBorder="1" applyAlignment="1">
      <alignment horizontal="center" vertical="center" wrapText="1"/>
    </xf>
    <xf numFmtId="176" fontId="2" fillId="0" borderId="6" xfId="8" applyNumberFormat="1" applyFont="1" applyFill="1" applyBorder="1" applyAlignment="1">
      <alignment horizontal="center" vertical="center"/>
    </xf>
    <xf numFmtId="43" fontId="7" fillId="0" borderId="6" xfId="8" applyFont="1" applyFill="1" applyBorder="1" applyAlignment="1">
      <alignment horizontal="left" vertical="center" wrapText="1"/>
    </xf>
    <xf numFmtId="0" fontId="3" fillId="0" borderId="0" xfId="0" applyFont="1" applyFill="1" applyAlignment="1">
      <alignment horizontal="justify" vertical="center"/>
    </xf>
    <xf numFmtId="43" fontId="4" fillId="0" borderId="7" xfId="0" applyNumberFormat="1" applyFont="1" applyFill="1" applyBorder="1" applyAlignment="1">
      <alignment horizontal="center" vertical="center" wrapText="1"/>
    </xf>
    <xf numFmtId="0" fontId="7" fillId="0" borderId="4" xfId="0" applyFont="1" applyFill="1" applyBorder="1" applyAlignment="1">
      <alignment vertical="center" wrapText="1"/>
    </xf>
    <xf numFmtId="43" fontId="2" fillId="0" borderId="8" xfId="0" applyNumberFormat="1" applyFont="1" applyFill="1" applyBorder="1" applyAlignment="1">
      <alignment horizontal="center" vertical="center"/>
    </xf>
    <xf numFmtId="0" fontId="2" fillId="0" borderId="4" xfId="0" applyFont="1" applyFill="1" applyBorder="1" applyAlignment="1">
      <alignment vertical="center" wrapText="1"/>
    </xf>
    <xf numFmtId="10" fontId="2" fillId="0" borderId="0" xfId="11" applyNumberFormat="1" applyFont="1" applyFill="1">
      <alignment vertical="center"/>
    </xf>
    <xf numFmtId="0" fontId="2" fillId="0" borderId="4" xfId="0" applyFont="1" applyFill="1" applyBorder="1" applyAlignment="1">
      <alignment horizontal="justify" vertical="center" wrapText="1"/>
    </xf>
    <xf numFmtId="177" fontId="2" fillId="0" borderId="0" xfId="0" applyNumberFormat="1" applyFont="1" applyFill="1">
      <alignment vertical="center"/>
    </xf>
    <xf numFmtId="9" fontId="2" fillId="0" borderId="0" xfId="11" applyFont="1" applyFill="1">
      <alignment vertical="center"/>
    </xf>
    <xf numFmtId="0" fontId="5" fillId="0" borderId="4" xfId="0" applyFont="1" applyFill="1" applyBorder="1" applyAlignment="1">
      <alignment horizontal="justify" vertical="center" wrapText="1"/>
    </xf>
    <xf numFmtId="49" fontId="7" fillId="0" borderId="4" xfId="0" applyNumberFormat="1" applyFont="1" applyFill="1" applyBorder="1" applyAlignment="1">
      <alignment horizontal="justify" vertical="center" wrapText="1"/>
    </xf>
    <xf numFmtId="0" fontId="7" fillId="0" borderId="4" xfId="0" applyFont="1" applyFill="1" applyBorder="1" applyAlignment="1">
      <alignment horizontal="justify" vertical="center" wrapText="1"/>
    </xf>
    <xf numFmtId="0" fontId="7" fillId="0" borderId="4" xfId="49" applyFont="1" applyFill="1" applyBorder="1" applyAlignment="1">
      <alignment horizontal="left" vertical="center" wrapText="1"/>
    </xf>
    <xf numFmtId="9" fontId="7" fillId="0" borderId="4" xfId="0" applyNumberFormat="1" applyFont="1" applyFill="1" applyBorder="1" applyAlignment="1">
      <alignment horizontal="justify" vertical="center" wrapText="1"/>
    </xf>
    <xf numFmtId="0" fontId="7" fillId="0" borderId="4" xfId="0" applyFont="1" applyFill="1" applyBorder="1" applyAlignment="1">
      <alignment horizontal="left" vertical="center" wrapText="1"/>
    </xf>
    <xf numFmtId="0" fontId="7" fillId="0" borderId="4" xfId="49" applyFont="1" applyFill="1" applyBorder="1" applyAlignment="1">
      <alignment horizontal="center" vertical="center" wrapText="1"/>
    </xf>
    <xf numFmtId="43" fontId="2" fillId="0" borderId="6" xfId="8" applyFont="1" applyFill="1" applyBorder="1" applyAlignment="1">
      <alignment horizontal="left" vertical="center"/>
    </xf>
    <xf numFmtId="43" fontId="7" fillId="0" borderId="6" xfId="8" applyFont="1" applyFill="1" applyBorder="1" applyAlignment="1">
      <alignment horizontal="justify" vertical="center" wrapText="1"/>
    </xf>
    <xf numFmtId="43" fontId="2" fillId="0" borderId="9" xfId="0" applyNumberFormat="1" applyFont="1" applyFill="1" applyBorder="1" applyAlignment="1">
      <alignment horizontal="center" vertical="center"/>
    </xf>
    <xf numFmtId="10" fontId="2" fillId="0" borderId="0" xfId="11" applyNumberFormat="1" applyFont="1" applyFill="1" applyAlignment="1">
      <alignment horizontal="justify" vertical="center" wrapText="1"/>
    </xf>
    <xf numFmtId="0" fontId="8" fillId="0" borderId="0" xfId="0" applyFont="1" applyFill="1" applyBorder="1" applyAlignment="1">
      <alignment vertical="center"/>
    </xf>
    <xf numFmtId="43" fontId="8" fillId="0" borderId="0" xfId="8"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justify" vertical="center" wrapText="1"/>
    </xf>
    <xf numFmtId="0" fontId="13" fillId="0" borderId="4" xfId="0" applyFont="1" applyFill="1" applyBorder="1" applyAlignment="1">
      <alignment horizontal="left" vertical="center" wrapText="1"/>
    </xf>
    <xf numFmtId="0" fontId="13" fillId="0" borderId="4" xfId="0" applyFont="1" applyFill="1" applyBorder="1" applyAlignment="1">
      <alignment vertical="center" wrapText="1"/>
    </xf>
    <xf numFmtId="0" fontId="14" fillId="0" borderId="4" xfId="0" applyFont="1" applyFill="1" applyBorder="1">
      <alignment vertical="center"/>
    </xf>
    <xf numFmtId="0" fontId="14" fillId="0" borderId="4" xfId="0" applyFont="1" applyBorder="1">
      <alignment vertical="center"/>
    </xf>
    <xf numFmtId="0" fontId="15" fillId="0" borderId="4" xfId="0" applyFont="1" applyBorder="1">
      <alignment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6" fillId="0" borderId="4" xfId="0" applyFont="1" applyFill="1" applyBorder="1" applyAlignment="1">
      <alignment horizontal="justify" vertical="center" wrapText="1"/>
    </xf>
    <xf numFmtId="0" fontId="13" fillId="0" borderId="12" xfId="0" applyFont="1" applyFill="1" applyBorder="1" applyAlignment="1">
      <alignment horizontal="center" vertical="center" wrapText="1"/>
    </xf>
    <xf numFmtId="0" fontId="17" fillId="0" borderId="4" xfId="0" applyFont="1" applyBorder="1">
      <alignment vertical="center"/>
    </xf>
    <xf numFmtId="0" fontId="13" fillId="0" borderId="1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9" fillId="0" borderId="4" xfId="0" applyFont="1" applyFill="1" applyBorder="1" applyAlignment="1">
      <alignment horizontal="left" vertical="center" wrapText="1"/>
    </xf>
    <xf numFmtId="0" fontId="8" fillId="0" borderId="4" xfId="0" applyFont="1" applyFill="1" applyBorder="1" applyAlignment="1">
      <alignment horizontal="center" vertical="center"/>
    </xf>
    <xf numFmtId="0" fontId="8" fillId="0" borderId="8" xfId="0" applyFont="1" applyFill="1" applyBorder="1" applyAlignment="1">
      <alignment vertical="center"/>
    </xf>
    <xf numFmtId="0" fontId="8" fillId="0" borderId="0" xfId="0" applyFont="1" applyFill="1" applyBorder="1" applyAlignment="1">
      <alignment vertical="center" wrapText="1"/>
    </xf>
    <xf numFmtId="0" fontId="10" fillId="0" borderId="4" xfId="0" applyFont="1" applyFill="1" applyBorder="1" applyAlignment="1">
      <alignment horizontal="left" vertical="center" wrapText="1"/>
    </xf>
    <xf numFmtId="10" fontId="10" fillId="0" borderId="4" xfId="11" applyNumberFormat="1" applyFont="1" applyFill="1" applyBorder="1" applyAlignment="1">
      <alignment horizontal="left" vertical="center" wrapText="1"/>
    </xf>
    <xf numFmtId="9" fontId="10" fillId="0" borderId="4" xfId="11" applyFont="1" applyFill="1" applyBorder="1" applyAlignment="1">
      <alignment horizontal="left" vertical="center" wrapText="1"/>
    </xf>
    <xf numFmtId="0" fontId="19" fillId="0" borderId="10" xfId="0" applyFont="1" applyFill="1" applyBorder="1" applyAlignment="1">
      <alignment horizontal="left" vertical="center" wrapText="1"/>
    </xf>
    <xf numFmtId="0" fontId="8"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19" fillId="0" borderId="12" xfId="0" applyFont="1" applyFill="1" applyBorder="1" applyAlignment="1">
      <alignment horizontal="left" vertical="center" wrapText="1"/>
    </xf>
    <xf numFmtId="0" fontId="8" fillId="0" borderId="12" xfId="0" applyFont="1" applyFill="1" applyBorder="1" applyAlignment="1">
      <alignment horizontal="center" vertical="center"/>
    </xf>
    <xf numFmtId="0" fontId="8" fillId="0" borderId="14" xfId="0" applyFont="1" applyFill="1" applyBorder="1" applyAlignment="1">
      <alignment horizontal="center" vertical="center"/>
    </xf>
    <xf numFmtId="0" fontId="19" fillId="0" borderId="4" xfId="0" applyFont="1" applyFill="1" applyBorder="1" applyAlignment="1">
      <alignment horizontal="justify" vertical="center" wrapText="1"/>
    </xf>
    <xf numFmtId="49" fontId="19" fillId="0" borderId="4" xfId="0" applyNumberFormat="1" applyFont="1" applyFill="1" applyBorder="1" applyAlignment="1">
      <alignment horizontal="left" vertical="center" wrapText="1"/>
    </xf>
    <xf numFmtId="0" fontId="19" fillId="2" borderId="4" xfId="0" applyFont="1" applyFill="1" applyBorder="1" applyAlignment="1">
      <alignment horizontal="left" vertical="center" wrapText="1"/>
    </xf>
    <xf numFmtId="0" fontId="13" fillId="2" borderId="4" xfId="0" applyFont="1" applyFill="1" applyBorder="1" applyAlignment="1">
      <alignment horizontal="center" vertical="center" wrapText="1"/>
    </xf>
    <xf numFmtId="9" fontId="19" fillId="0" borderId="4" xfId="0" applyNumberFormat="1" applyFont="1" applyFill="1" applyBorder="1" applyAlignment="1">
      <alignment horizontal="left" vertical="center" wrapText="1"/>
    </xf>
    <xf numFmtId="0" fontId="19" fillId="0" borderId="4" xfId="49" applyFont="1" applyFill="1" applyBorder="1" applyAlignment="1">
      <alignment horizontal="left" vertical="center" wrapText="1"/>
    </xf>
    <xf numFmtId="0" fontId="19" fillId="0" borderId="10" xfId="49" applyFont="1" applyFill="1" applyBorder="1" applyAlignment="1">
      <alignment horizontal="center" vertical="center" wrapText="1"/>
    </xf>
    <xf numFmtId="0" fontId="19" fillId="0" borderId="12" xfId="49" applyFont="1" applyFill="1" applyBorder="1" applyAlignment="1">
      <alignment horizontal="center" vertical="center" wrapText="1"/>
    </xf>
    <xf numFmtId="43" fontId="8" fillId="0" borderId="5" xfId="8" applyFont="1" applyFill="1" applyBorder="1" applyAlignment="1">
      <alignment horizontal="justify" vertical="center"/>
    </xf>
    <xf numFmtId="0" fontId="13" fillId="0" borderId="6" xfId="0" applyFont="1" applyFill="1" applyBorder="1" applyAlignment="1">
      <alignment horizontal="center" vertical="center" wrapText="1"/>
    </xf>
    <xf numFmtId="176" fontId="8" fillId="0" borderId="6" xfId="8" applyNumberFormat="1" applyFont="1" applyFill="1" applyBorder="1" applyAlignment="1">
      <alignment horizontal="center" vertical="center"/>
    </xf>
    <xf numFmtId="43" fontId="8" fillId="0" borderId="6" xfId="8" applyFont="1" applyFill="1" applyBorder="1" applyAlignment="1">
      <alignment horizontal="justify" vertical="center"/>
    </xf>
    <xf numFmtId="43" fontId="8" fillId="0" borderId="6" xfId="8" applyFont="1" applyFill="1" applyBorder="1" applyAlignment="1">
      <alignment horizontal="left" vertical="center"/>
    </xf>
    <xf numFmtId="43" fontId="19" fillId="0" borderId="6" xfId="8" applyFont="1" applyFill="1" applyBorder="1" applyAlignment="1">
      <alignment horizontal="left" vertical="center" wrapText="1"/>
    </xf>
    <xf numFmtId="43" fontId="8" fillId="0" borderId="6" xfId="8" applyFont="1" applyFill="1" applyBorder="1" applyAlignment="1">
      <alignment horizontal="center" vertical="center"/>
    </xf>
    <xf numFmtId="43" fontId="8" fillId="0" borderId="9" xfId="8" applyFont="1" applyFill="1" applyBorder="1" applyAlignment="1">
      <alignment horizontal="justify" vertical="center"/>
    </xf>
    <xf numFmtId="43" fontId="8" fillId="0" borderId="0" xfId="8" applyFont="1" applyFill="1" applyBorder="1" applyAlignment="1">
      <alignment horizontal="justify"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N74"/>
  <sheetViews>
    <sheetView zoomScale="80" zoomScaleNormal="80" topLeftCell="B58" workbookViewId="0">
      <selection activeCell="K62" sqref="K62"/>
    </sheetView>
  </sheetViews>
  <sheetFormatPr defaultColWidth="9" defaultRowHeight="25" customHeight="1"/>
  <cols>
    <col min="1" max="1" width="8.83333333333333" style="46" customWidth="1"/>
    <col min="2" max="2" width="4.66666666666667" style="46" customWidth="1"/>
    <col min="3" max="3" width="8.84259259259259" style="46" customWidth="1"/>
    <col min="4" max="4" width="6.60185185185185" style="46" customWidth="1"/>
    <col min="5" max="5" width="35.8055555555556" style="46" customWidth="1"/>
    <col min="6" max="6" width="4.66666666666667" style="47" customWidth="1"/>
    <col min="7" max="7" width="31.7407407407407" style="46" customWidth="1"/>
    <col min="8" max="8" width="42.0277777777778" style="46" customWidth="1"/>
    <col min="9" max="9" width="4.66666666666667" style="47" customWidth="1"/>
    <col min="10" max="10" width="31.712962962963" style="48" customWidth="1"/>
    <col min="11" max="11" width="33.5648148148148" style="49" customWidth="1"/>
    <col min="12" max="12" width="9.58333333333333" style="47" customWidth="1"/>
    <col min="13" max="13" width="9.25" style="46" customWidth="1"/>
    <col min="14" max="14" width="34.2685185185185" style="46" customWidth="1"/>
    <col min="15" max="16384" width="9" style="46"/>
  </cols>
  <sheetData>
    <row r="1" customHeight="1" spans="1:14">
      <c r="A1" s="50" t="s">
        <v>0</v>
      </c>
      <c r="B1" s="50"/>
      <c r="C1" s="50"/>
      <c r="D1" s="50"/>
      <c r="E1" s="50"/>
      <c r="F1" s="50"/>
      <c r="G1" s="50"/>
      <c r="H1" s="50"/>
      <c r="I1" s="50"/>
      <c r="J1" s="50"/>
      <c r="K1" s="68"/>
      <c r="L1" s="50"/>
      <c r="M1" s="50"/>
      <c r="N1" s="50"/>
    </row>
    <row r="2" s="44" customFormat="1" customHeight="1" spans="1:14">
      <c r="A2" s="51" t="s">
        <v>1</v>
      </c>
      <c r="B2" s="52" t="s">
        <v>2</v>
      </c>
      <c r="C2" s="52" t="s">
        <v>3</v>
      </c>
      <c r="D2" s="52" t="s">
        <v>2</v>
      </c>
      <c r="E2" s="52" t="s">
        <v>4</v>
      </c>
      <c r="F2" s="52" t="s">
        <v>2</v>
      </c>
      <c r="G2" s="52" t="s">
        <v>5</v>
      </c>
      <c r="H2" s="52" t="s">
        <v>6</v>
      </c>
      <c r="I2" s="52" t="s">
        <v>2</v>
      </c>
      <c r="J2" s="52" t="s">
        <v>7</v>
      </c>
      <c r="K2" s="69" t="s">
        <v>8</v>
      </c>
      <c r="L2" s="52" t="s">
        <v>9</v>
      </c>
      <c r="M2" s="70" t="s">
        <v>10</v>
      </c>
      <c r="N2" s="71" t="s">
        <v>11</v>
      </c>
    </row>
    <row r="3" s="44" customFormat="1" ht="38" customHeight="1" spans="1:14">
      <c r="A3" s="53" t="s">
        <v>12</v>
      </c>
      <c r="B3" s="54">
        <f>D14+D7+D3</f>
        <v>17</v>
      </c>
      <c r="C3" s="54" t="s">
        <v>13</v>
      </c>
      <c r="D3" s="54">
        <v>2</v>
      </c>
      <c r="E3" s="54" t="s">
        <v>14</v>
      </c>
      <c r="F3" s="54">
        <v>2</v>
      </c>
      <c r="G3" s="55" t="s">
        <v>15</v>
      </c>
      <c r="H3" s="56" t="s">
        <v>16</v>
      </c>
      <c r="I3" s="54">
        <v>0.5</v>
      </c>
      <c r="J3" s="56" t="s">
        <v>17</v>
      </c>
      <c r="K3" s="72" t="s">
        <v>18</v>
      </c>
      <c r="L3" s="73">
        <v>0.5</v>
      </c>
      <c r="M3" s="74"/>
      <c r="N3" s="75"/>
    </row>
    <row r="4" s="44" customFormat="1" customHeight="1" spans="1:13">
      <c r="A4" s="53"/>
      <c r="B4" s="54"/>
      <c r="C4" s="54"/>
      <c r="D4" s="54"/>
      <c r="E4" s="54"/>
      <c r="F4" s="54"/>
      <c r="G4" s="55"/>
      <c r="H4" s="56" t="s">
        <v>19</v>
      </c>
      <c r="I4" s="54">
        <v>0.5</v>
      </c>
      <c r="J4" s="56" t="s">
        <v>17</v>
      </c>
      <c r="K4" s="72" t="s">
        <v>20</v>
      </c>
      <c r="L4" s="73">
        <v>0.5</v>
      </c>
      <c r="M4" s="74"/>
    </row>
    <row r="5" s="44" customFormat="1" ht="33" customHeight="1" spans="1:13">
      <c r="A5" s="53"/>
      <c r="B5" s="54"/>
      <c r="C5" s="54"/>
      <c r="D5" s="54"/>
      <c r="E5" s="54"/>
      <c r="F5" s="54"/>
      <c r="G5" s="55"/>
      <c r="H5" s="56" t="s">
        <v>21</v>
      </c>
      <c r="I5" s="54">
        <v>0.5</v>
      </c>
      <c r="J5" s="56" t="s">
        <v>22</v>
      </c>
      <c r="K5" s="72" t="s">
        <v>23</v>
      </c>
      <c r="L5" s="73">
        <v>0.5</v>
      </c>
      <c r="M5" s="74"/>
    </row>
    <row r="6" s="44" customFormat="1" ht="33" customHeight="1" spans="1:13">
      <c r="A6" s="53"/>
      <c r="B6" s="54"/>
      <c r="C6" s="54"/>
      <c r="D6" s="54"/>
      <c r="E6" s="54"/>
      <c r="F6" s="54"/>
      <c r="G6" s="55"/>
      <c r="H6" s="56" t="s">
        <v>24</v>
      </c>
      <c r="I6" s="54">
        <v>0.5</v>
      </c>
      <c r="J6" s="56" t="s">
        <v>22</v>
      </c>
      <c r="K6" s="72" t="s">
        <v>25</v>
      </c>
      <c r="L6" s="73">
        <v>0.5</v>
      </c>
      <c r="M6" s="74"/>
    </row>
    <row r="7" s="44" customFormat="1" ht="33" customHeight="1" spans="1:13">
      <c r="A7" s="53"/>
      <c r="B7" s="54"/>
      <c r="C7" s="54"/>
      <c r="D7" s="54">
        <v>9</v>
      </c>
      <c r="E7" s="54" t="s">
        <v>26</v>
      </c>
      <c r="F7" s="54">
        <v>4</v>
      </c>
      <c r="G7" s="55" t="s">
        <v>27</v>
      </c>
      <c r="H7" s="56" t="s">
        <v>28</v>
      </c>
      <c r="I7" s="54">
        <v>1</v>
      </c>
      <c r="J7" s="56" t="s">
        <v>29</v>
      </c>
      <c r="K7" s="72" t="s">
        <v>30</v>
      </c>
      <c r="L7" s="73">
        <v>1</v>
      </c>
      <c r="M7" s="74"/>
    </row>
    <row r="8" s="44" customFormat="1" ht="33" customHeight="1" spans="1:13">
      <c r="A8" s="53"/>
      <c r="B8" s="54"/>
      <c r="C8" s="54"/>
      <c r="D8" s="54"/>
      <c r="E8" s="54"/>
      <c r="F8" s="54"/>
      <c r="G8" s="55"/>
      <c r="H8" s="56" t="s">
        <v>31</v>
      </c>
      <c r="I8" s="54">
        <v>1</v>
      </c>
      <c r="J8" s="56" t="s">
        <v>32</v>
      </c>
      <c r="K8" s="76" t="s">
        <v>33</v>
      </c>
      <c r="L8" s="73">
        <v>1</v>
      </c>
      <c r="M8" s="74"/>
    </row>
    <row r="9" s="44" customFormat="1" ht="33" customHeight="1" spans="1:13">
      <c r="A9" s="53"/>
      <c r="B9" s="54"/>
      <c r="C9" s="54"/>
      <c r="D9" s="54"/>
      <c r="E9" s="54"/>
      <c r="F9" s="54"/>
      <c r="G9" s="55"/>
      <c r="H9" s="56" t="s">
        <v>34</v>
      </c>
      <c r="I9" s="54">
        <v>1</v>
      </c>
      <c r="J9" s="56" t="s">
        <v>32</v>
      </c>
      <c r="K9" s="76" t="s">
        <v>20</v>
      </c>
      <c r="L9" s="73">
        <v>1</v>
      </c>
      <c r="M9" s="74"/>
    </row>
    <row r="10" s="44" customFormat="1" ht="33" customHeight="1" spans="1:13">
      <c r="A10" s="53"/>
      <c r="B10" s="54"/>
      <c r="C10" s="54"/>
      <c r="D10" s="54"/>
      <c r="E10" s="54"/>
      <c r="F10" s="54"/>
      <c r="G10" s="55"/>
      <c r="H10" s="56" t="s">
        <v>35</v>
      </c>
      <c r="I10" s="54">
        <v>1</v>
      </c>
      <c r="J10" s="56" t="s">
        <v>32</v>
      </c>
      <c r="K10" s="76" t="s">
        <v>25</v>
      </c>
      <c r="L10" s="73">
        <v>1</v>
      </c>
      <c r="M10" s="74"/>
    </row>
    <row r="11" s="44" customFormat="1" customHeight="1" spans="1:13">
      <c r="A11" s="53"/>
      <c r="B11" s="54"/>
      <c r="C11" s="54"/>
      <c r="D11" s="54"/>
      <c r="E11" s="54" t="s">
        <v>36</v>
      </c>
      <c r="F11" s="54">
        <v>5</v>
      </c>
      <c r="G11" s="55" t="s">
        <v>37</v>
      </c>
      <c r="H11" s="55" t="s">
        <v>38</v>
      </c>
      <c r="I11" s="54">
        <v>2</v>
      </c>
      <c r="J11" s="56" t="s">
        <v>39</v>
      </c>
      <c r="K11" s="76" t="s">
        <v>25</v>
      </c>
      <c r="L11" s="73">
        <v>1</v>
      </c>
      <c r="M11" s="74"/>
    </row>
    <row r="12" s="44" customFormat="1" ht="33" customHeight="1" spans="1:13">
      <c r="A12" s="53"/>
      <c r="B12" s="54"/>
      <c r="C12" s="54"/>
      <c r="D12" s="54"/>
      <c r="E12" s="54"/>
      <c r="F12" s="54"/>
      <c r="G12" s="55"/>
      <c r="H12" s="55" t="s">
        <v>40</v>
      </c>
      <c r="I12" s="54">
        <v>2</v>
      </c>
      <c r="J12" s="56" t="s">
        <v>41</v>
      </c>
      <c r="K12" s="76" t="s">
        <v>42</v>
      </c>
      <c r="L12" s="73">
        <v>2</v>
      </c>
      <c r="M12" s="74"/>
    </row>
    <row r="13" s="44" customFormat="1" customHeight="1" spans="1:13">
      <c r="A13" s="53"/>
      <c r="B13" s="54"/>
      <c r="C13" s="54"/>
      <c r="D13" s="54"/>
      <c r="E13" s="54"/>
      <c r="F13" s="54"/>
      <c r="G13" s="55"/>
      <c r="H13" s="55" t="s">
        <v>43</v>
      </c>
      <c r="I13" s="54">
        <v>1</v>
      </c>
      <c r="J13" s="56" t="s">
        <v>44</v>
      </c>
      <c r="K13" s="76" t="s">
        <v>42</v>
      </c>
      <c r="L13" s="73">
        <v>1</v>
      </c>
      <c r="M13" s="74"/>
    </row>
    <row r="14" s="44" customFormat="1" ht="40" customHeight="1" spans="1:13">
      <c r="A14" s="53"/>
      <c r="B14" s="54"/>
      <c r="C14" s="54" t="s">
        <v>45</v>
      </c>
      <c r="D14" s="54">
        <v>6</v>
      </c>
      <c r="E14" s="54" t="s">
        <v>46</v>
      </c>
      <c r="F14" s="54">
        <v>2</v>
      </c>
      <c r="G14" s="56" t="s">
        <v>47</v>
      </c>
      <c r="H14" s="55" t="s">
        <v>47</v>
      </c>
      <c r="I14" s="54">
        <v>2</v>
      </c>
      <c r="J14" s="56" t="s">
        <v>48</v>
      </c>
      <c r="K14" s="77" t="s">
        <v>49</v>
      </c>
      <c r="L14" s="73">
        <v>0</v>
      </c>
      <c r="M14" s="74"/>
    </row>
    <row r="15" s="44" customFormat="1" ht="40" customHeight="1" spans="1:13">
      <c r="A15" s="53"/>
      <c r="B15" s="54"/>
      <c r="C15" s="54"/>
      <c r="D15" s="54"/>
      <c r="E15" s="54" t="s">
        <v>50</v>
      </c>
      <c r="F15" s="54">
        <v>2</v>
      </c>
      <c r="G15" s="56" t="s">
        <v>51</v>
      </c>
      <c r="H15" s="55" t="s">
        <v>51</v>
      </c>
      <c r="I15" s="54">
        <v>2</v>
      </c>
      <c r="J15" s="56" t="s">
        <v>52</v>
      </c>
      <c r="K15" s="78" t="s">
        <v>53</v>
      </c>
      <c r="L15" s="73">
        <v>1</v>
      </c>
      <c r="M15" s="74"/>
    </row>
    <row r="16" s="44" customFormat="1" ht="40" customHeight="1" spans="1:13">
      <c r="A16" s="53"/>
      <c r="B16" s="54"/>
      <c r="C16" s="54"/>
      <c r="D16" s="54"/>
      <c r="E16" s="54" t="s">
        <v>54</v>
      </c>
      <c r="F16" s="54">
        <v>2</v>
      </c>
      <c r="G16" s="56" t="s">
        <v>55</v>
      </c>
      <c r="H16" s="55" t="s">
        <v>55</v>
      </c>
      <c r="I16" s="54">
        <v>2</v>
      </c>
      <c r="J16" s="56" t="s">
        <v>56</v>
      </c>
      <c r="K16" s="77" t="s">
        <v>57</v>
      </c>
      <c r="L16" s="73">
        <v>2</v>
      </c>
      <c r="M16" s="74"/>
    </row>
    <row r="17" s="44" customFormat="1" ht="70" customHeight="1" spans="1:13">
      <c r="A17" s="53" t="s">
        <v>58</v>
      </c>
      <c r="B17" s="54">
        <f>D20+D17</f>
        <v>21</v>
      </c>
      <c r="C17" s="54" t="s">
        <v>59</v>
      </c>
      <c r="D17" s="54">
        <f>F17+F18+F19</f>
        <v>9</v>
      </c>
      <c r="E17" s="54" t="s">
        <v>60</v>
      </c>
      <c r="F17" s="54">
        <v>3</v>
      </c>
      <c r="G17" s="55" t="s">
        <v>61</v>
      </c>
      <c r="H17" s="55" t="s">
        <v>62</v>
      </c>
      <c r="I17" s="54">
        <v>3</v>
      </c>
      <c r="J17" s="56" t="s">
        <v>63</v>
      </c>
      <c r="K17" s="72" t="s">
        <v>64</v>
      </c>
      <c r="L17" s="73">
        <v>3</v>
      </c>
      <c r="M17" s="74"/>
    </row>
    <row r="18" s="44" customFormat="1" ht="51" customHeight="1" spans="1:13">
      <c r="A18" s="53"/>
      <c r="B18" s="54"/>
      <c r="C18" s="54"/>
      <c r="D18" s="54"/>
      <c r="E18" s="54" t="s">
        <v>65</v>
      </c>
      <c r="F18" s="54">
        <v>2</v>
      </c>
      <c r="G18" s="55" t="s">
        <v>66</v>
      </c>
      <c r="H18" s="55" t="s">
        <v>67</v>
      </c>
      <c r="I18" s="54">
        <v>2</v>
      </c>
      <c r="J18" s="56" t="s">
        <v>68</v>
      </c>
      <c r="K18" s="72" t="s">
        <v>25</v>
      </c>
      <c r="L18" s="73">
        <v>2</v>
      </c>
      <c r="M18" s="74"/>
    </row>
    <row r="19" s="44" customFormat="1" ht="48" customHeight="1" spans="1:13">
      <c r="A19" s="53"/>
      <c r="B19" s="54"/>
      <c r="C19" s="54"/>
      <c r="D19" s="54"/>
      <c r="E19" s="54" t="s">
        <v>69</v>
      </c>
      <c r="F19" s="54">
        <v>4</v>
      </c>
      <c r="G19" s="57" t="s">
        <v>70</v>
      </c>
      <c r="H19" s="55" t="s">
        <v>71</v>
      </c>
      <c r="I19" s="54">
        <v>4</v>
      </c>
      <c r="J19" s="56" t="s">
        <v>72</v>
      </c>
      <c r="K19" s="72" t="s">
        <v>25</v>
      </c>
      <c r="L19" s="73">
        <v>4</v>
      </c>
      <c r="M19" s="74"/>
    </row>
    <row r="20" s="44" customFormat="1" ht="42" customHeight="1" spans="1:13">
      <c r="A20" s="53"/>
      <c r="B20" s="54"/>
      <c r="C20" s="54" t="s">
        <v>73</v>
      </c>
      <c r="D20" s="54">
        <f>F20+F21+F22</f>
        <v>12</v>
      </c>
      <c r="E20" s="54" t="s">
        <v>74</v>
      </c>
      <c r="F20" s="54">
        <v>4</v>
      </c>
      <c r="G20" s="57" t="s">
        <v>75</v>
      </c>
      <c r="H20" s="55" t="s">
        <v>76</v>
      </c>
      <c r="I20" s="54">
        <v>4</v>
      </c>
      <c r="J20" s="56" t="s">
        <v>72</v>
      </c>
      <c r="K20" s="72" t="s">
        <v>77</v>
      </c>
      <c r="L20" s="73">
        <v>4</v>
      </c>
      <c r="M20" s="74"/>
    </row>
    <row r="21" s="44" customFormat="1" ht="51" customHeight="1" spans="1:13">
      <c r="A21" s="53"/>
      <c r="B21" s="54"/>
      <c r="C21" s="54"/>
      <c r="D21" s="54"/>
      <c r="E21" s="54" t="s">
        <v>78</v>
      </c>
      <c r="F21" s="54">
        <v>4</v>
      </c>
      <c r="G21" s="57" t="s">
        <v>79</v>
      </c>
      <c r="H21" s="55" t="s">
        <v>80</v>
      </c>
      <c r="I21" s="54">
        <v>4</v>
      </c>
      <c r="J21" s="56" t="s">
        <v>72</v>
      </c>
      <c r="K21" s="72" t="s">
        <v>81</v>
      </c>
      <c r="L21" s="73">
        <v>0</v>
      </c>
      <c r="M21" s="74"/>
    </row>
    <row r="22" s="44" customFormat="1" customHeight="1" spans="1:13">
      <c r="A22" s="53"/>
      <c r="B22" s="54"/>
      <c r="C22" s="54"/>
      <c r="D22" s="54"/>
      <c r="E22" s="54" t="s">
        <v>82</v>
      </c>
      <c r="F22" s="54">
        <v>4</v>
      </c>
      <c r="G22" s="54" t="s">
        <v>70</v>
      </c>
      <c r="H22" s="55" t="s">
        <v>83</v>
      </c>
      <c r="I22" s="61">
        <v>4</v>
      </c>
      <c r="J22" s="61" t="s">
        <v>72</v>
      </c>
      <c r="K22" s="79" t="s">
        <v>25</v>
      </c>
      <c r="L22" s="80">
        <v>4</v>
      </c>
      <c r="M22" s="81"/>
    </row>
    <row r="23" s="44" customFormat="1" customHeight="1" spans="1:13">
      <c r="A23" s="53"/>
      <c r="B23" s="54"/>
      <c r="C23" s="54"/>
      <c r="D23" s="54"/>
      <c r="E23" s="54"/>
      <c r="F23" s="54"/>
      <c r="G23" s="54"/>
      <c r="H23" s="55" t="s">
        <v>84</v>
      </c>
      <c r="I23" s="64"/>
      <c r="J23" s="64"/>
      <c r="K23" s="82"/>
      <c r="L23" s="83"/>
      <c r="M23" s="84"/>
    </row>
    <row r="24" s="44" customFormat="1" ht="37" customHeight="1" spans="1:13">
      <c r="A24" s="53" t="s">
        <v>85</v>
      </c>
      <c r="B24" s="54">
        <f>D24+D34+D42+D47</f>
        <v>27</v>
      </c>
      <c r="C24" s="54" t="s">
        <v>86</v>
      </c>
      <c r="D24" s="54">
        <v>10</v>
      </c>
      <c r="E24" s="58" t="s">
        <v>87</v>
      </c>
      <c r="F24" s="54">
        <v>1</v>
      </c>
      <c r="G24" s="57" t="s">
        <v>88</v>
      </c>
      <c r="H24" s="55"/>
      <c r="I24" s="54">
        <v>1</v>
      </c>
      <c r="J24" s="85" t="s">
        <v>89</v>
      </c>
      <c r="K24" s="86" t="s">
        <v>90</v>
      </c>
      <c r="L24" s="73">
        <v>1</v>
      </c>
      <c r="M24" s="74"/>
    </row>
    <row r="25" s="44" customFormat="1" ht="37" customHeight="1" spans="1:13">
      <c r="A25" s="53"/>
      <c r="B25" s="54"/>
      <c r="C25" s="54"/>
      <c r="D25" s="54"/>
      <c r="E25" s="58" t="s">
        <v>91</v>
      </c>
      <c r="F25" s="54">
        <v>1</v>
      </c>
      <c r="G25" s="57" t="s">
        <v>92</v>
      </c>
      <c r="H25" s="55"/>
      <c r="I25" s="54">
        <v>1</v>
      </c>
      <c r="J25" s="85" t="s">
        <v>89</v>
      </c>
      <c r="K25" s="86" t="s">
        <v>93</v>
      </c>
      <c r="L25" s="73">
        <v>1</v>
      </c>
      <c r="M25" s="74"/>
    </row>
    <row r="26" s="44" customFormat="1" ht="37" customHeight="1" spans="1:13">
      <c r="A26" s="53"/>
      <c r="B26" s="54"/>
      <c r="C26" s="54"/>
      <c r="D26" s="54"/>
      <c r="E26" s="58" t="s">
        <v>94</v>
      </c>
      <c r="F26" s="54">
        <v>1</v>
      </c>
      <c r="G26" s="57" t="s">
        <v>95</v>
      </c>
      <c r="H26" s="55"/>
      <c r="I26" s="54">
        <v>1</v>
      </c>
      <c r="J26" s="85" t="s">
        <v>89</v>
      </c>
      <c r="K26" s="86" t="s">
        <v>96</v>
      </c>
      <c r="L26" s="73">
        <v>0</v>
      </c>
      <c r="M26" s="74"/>
    </row>
    <row r="27" s="44" customFormat="1" ht="37" customHeight="1" spans="1:13">
      <c r="A27" s="53"/>
      <c r="B27" s="54"/>
      <c r="C27" s="54"/>
      <c r="D27" s="54"/>
      <c r="E27" s="58" t="s">
        <v>97</v>
      </c>
      <c r="F27" s="54">
        <v>1</v>
      </c>
      <c r="G27" s="57" t="s">
        <v>95</v>
      </c>
      <c r="H27" s="55"/>
      <c r="I27" s="54">
        <v>1</v>
      </c>
      <c r="J27" s="85" t="s">
        <v>89</v>
      </c>
      <c r="K27" s="86" t="s">
        <v>98</v>
      </c>
      <c r="L27" s="73">
        <v>1</v>
      </c>
      <c r="M27" s="74"/>
    </row>
    <row r="28" s="44" customFormat="1" ht="37" customHeight="1" spans="1:13">
      <c r="A28" s="53"/>
      <c r="B28" s="54"/>
      <c r="C28" s="54"/>
      <c r="D28" s="54"/>
      <c r="E28" s="58" t="s">
        <v>99</v>
      </c>
      <c r="F28" s="54">
        <v>1</v>
      </c>
      <c r="G28" s="57" t="s">
        <v>95</v>
      </c>
      <c r="H28" s="55"/>
      <c r="I28" s="54">
        <v>1</v>
      </c>
      <c r="J28" s="85" t="s">
        <v>89</v>
      </c>
      <c r="K28" s="72" t="s">
        <v>100</v>
      </c>
      <c r="L28" s="73">
        <v>1</v>
      </c>
      <c r="M28" s="74"/>
    </row>
    <row r="29" s="44" customFormat="1" ht="37" customHeight="1" spans="1:13">
      <c r="A29" s="53"/>
      <c r="B29" s="54"/>
      <c r="C29" s="54"/>
      <c r="D29" s="54"/>
      <c r="E29" s="58" t="s">
        <v>101</v>
      </c>
      <c r="F29" s="54">
        <v>1</v>
      </c>
      <c r="G29" s="57" t="s">
        <v>95</v>
      </c>
      <c r="H29" s="55"/>
      <c r="I29" s="54">
        <v>1</v>
      </c>
      <c r="J29" s="85" t="s">
        <v>89</v>
      </c>
      <c r="K29" s="72" t="s">
        <v>102</v>
      </c>
      <c r="L29" s="73">
        <v>1</v>
      </c>
      <c r="M29" s="74"/>
    </row>
    <row r="30" s="44" customFormat="1" ht="37" customHeight="1" spans="1:13">
      <c r="A30" s="53"/>
      <c r="B30" s="54"/>
      <c r="C30" s="54"/>
      <c r="D30" s="54"/>
      <c r="E30" s="58" t="s">
        <v>103</v>
      </c>
      <c r="F30" s="54">
        <v>1</v>
      </c>
      <c r="G30" s="57" t="s">
        <v>95</v>
      </c>
      <c r="H30" s="55"/>
      <c r="I30" s="54">
        <v>1</v>
      </c>
      <c r="J30" s="85" t="s">
        <v>89</v>
      </c>
      <c r="K30" s="72" t="s">
        <v>104</v>
      </c>
      <c r="L30" s="73">
        <v>1</v>
      </c>
      <c r="M30" s="74"/>
    </row>
    <row r="31" s="44" customFormat="1" ht="37" customHeight="1" spans="1:13">
      <c r="A31" s="53"/>
      <c r="B31" s="54"/>
      <c r="C31" s="54"/>
      <c r="D31" s="54"/>
      <c r="E31" s="58" t="s">
        <v>105</v>
      </c>
      <c r="F31" s="54">
        <v>1</v>
      </c>
      <c r="G31" s="57" t="s">
        <v>95</v>
      </c>
      <c r="H31" s="55"/>
      <c r="I31" s="54">
        <v>1</v>
      </c>
      <c r="J31" s="85" t="s">
        <v>89</v>
      </c>
      <c r="K31" s="72" t="s">
        <v>106</v>
      </c>
      <c r="L31" s="73">
        <v>1</v>
      </c>
      <c r="M31" s="74"/>
    </row>
    <row r="32" s="44" customFormat="1" ht="37" customHeight="1" spans="1:13">
      <c r="A32" s="53"/>
      <c r="B32" s="54"/>
      <c r="C32" s="54"/>
      <c r="D32" s="54"/>
      <c r="E32" s="58" t="s">
        <v>107</v>
      </c>
      <c r="F32" s="54">
        <v>1</v>
      </c>
      <c r="G32" s="57" t="s">
        <v>95</v>
      </c>
      <c r="H32" s="55"/>
      <c r="I32" s="54">
        <v>1</v>
      </c>
      <c r="J32" s="85" t="s">
        <v>89</v>
      </c>
      <c r="K32" s="72" t="s">
        <v>108</v>
      </c>
      <c r="L32" s="73">
        <v>1</v>
      </c>
      <c r="M32" s="74"/>
    </row>
    <row r="33" s="44" customFormat="1" ht="37" customHeight="1" spans="1:13">
      <c r="A33" s="53"/>
      <c r="B33" s="54"/>
      <c r="C33" s="54"/>
      <c r="D33" s="54"/>
      <c r="E33" s="58" t="s">
        <v>109</v>
      </c>
      <c r="F33" s="54">
        <v>1</v>
      </c>
      <c r="G33" s="57" t="s">
        <v>95</v>
      </c>
      <c r="H33" s="55"/>
      <c r="I33" s="54">
        <v>1</v>
      </c>
      <c r="J33" s="85" t="s">
        <v>89</v>
      </c>
      <c r="K33" s="72" t="s">
        <v>110</v>
      </c>
      <c r="L33" s="73">
        <v>1</v>
      </c>
      <c r="M33" s="74"/>
    </row>
    <row r="34" s="44" customFormat="1" ht="27" customHeight="1" spans="1:13">
      <c r="A34" s="53"/>
      <c r="B34" s="54"/>
      <c r="C34" s="54" t="s">
        <v>111</v>
      </c>
      <c r="D34" s="54">
        <v>8</v>
      </c>
      <c r="E34" s="59" t="s">
        <v>112</v>
      </c>
      <c r="F34" s="54">
        <v>1</v>
      </c>
      <c r="G34" s="57" t="s">
        <v>95</v>
      </c>
      <c r="H34" s="55"/>
      <c r="I34" s="54">
        <v>1</v>
      </c>
      <c r="J34" s="85" t="s">
        <v>89</v>
      </c>
      <c r="K34" s="87" t="s">
        <v>113</v>
      </c>
      <c r="L34" s="88">
        <v>0</v>
      </c>
      <c r="M34" s="74"/>
    </row>
    <row r="35" s="44" customFormat="1" ht="27" customHeight="1" spans="1:13">
      <c r="A35" s="53"/>
      <c r="B35" s="54"/>
      <c r="C35" s="54"/>
      <c r="D35" s="54"/>
      <c r="E35" s="59" t="s">
        <v>114</v>
      </c>
      <c r="F35" s="54">
        <v>1</v>
      </c>
      <c r="G35" s="57" t="s">
        <v>95</v>
      </c>
      <c r="H35" s="55"/>
      <c r="I35" s="54">
        <v>1</v>
      </c>
      <c r="J35" s="85" t="s">
        <v>89</v>
      </c>
      <c r="K35" s="72" t="s">
        <v>115</v>
      </c>
      <c r="L35" s="54">
        <v>1</v>
      </c>
      <c r="M35" s="74"/>
    </row>
    <row r="36" s="44" customFormat="1" ht="27" customHeight="1" spans="1:13">
      <c r="A36" s="53"/>
      <c r="B36" s="54"/>
      <c r="C36" s="54"/>
      <c r="D36" s="54"/>
      <c r="E36" s="59" t="s">
        <v>116</v>
      </c>
      <c r="F36" s="54">
        <v>1</v>
      </c>
      <c r="G36" s="57" t="s">
        <v>95</v>
      </c>
      <c r="H36" s="55"/>
      <c r="I36" s="54">
        <v>1</v>
      </c>
      <c r="J36" s="85" t="s">
        <v>89</v>
      </c>
      <c r="K36" s="89">
        <v>1</v>
      </c>
      <c r="L36" s="54">
        <v>1</v>
      </c>
      <c r="M36" s="74"/>
    </row>
    <row r="37" s="44" customFormat="1" ht="27" customHeight="1" spans="1:13">
      <c r="A37" s="53"/>
      <c r="B37" s="54"/>
      <c r="C37" s="54"/>
      <c r="D37" s="54"/>
      <c r="E37" s="59" t="s">
        <v>117</v>
      </c>
      <c r="F37" s="54">
        <v>1</v>
      </c>
      <c r="G37" s="57" t="s">
        <v>95</v>
      </c>
      <c r="H37" s="55"/>
      <c r="I37" s="54">
        <v>1</v>
      </c>
      <c r="J37" s="85" t="s">
        <v>89</v>
      </c>
      <c r="K37" s="89">
        <v>1</v>
      </c>
      <c r="L37" s="54">
        <v>1</v>
      </c>
      <c r="M37" s="74"/>
    </row>
    <row r="38" s="44" customFormat="1" ht="27" customHeight="1" spans="1:13">
      <c r="A38" s="53"/>
      <c r="B38" s="54"/>
      <c r="C38" s="54"/>
      <c r="D38" s="54"/>
      <c r="E38" s="60" t="s">
        <v>118</v>
      </c>
      <c r="F38" s="54">
        <v>1</v>
      </c>
      <c r="G38" s="57" t="s">
        <v>95</v>
      </c>
      <c r="H38" s="55"/>
      <c r="I38" s="54">
        <v>1</v>
      </c>
      <c r="J38" s="85" t="s">
        <v>89</v>
      </c>
      <c r="K38" s="72" t="s">
        <v>119</v>
      </c>
      <c r="L38" s="54">
        <v>1</v>
      </c>
      <c r="M38" s="74"/>
    </row>
    <row r="39" s="44" customFormat="1" ht="27" customHeight="1" spans="1:13">
      <c r="A39" s="53"/>
      <c r="B39" s="54"/>
      <c r="C39" s="54"/>
      <c r="D39" s="54"/>
      <c r="E39" s="59" t="s">
        <v>120</v>
      </c>
      <c r="F39" s="54">
        <v>1</v>
      </c>
      <c r="G39" s="57" t="s">
        <v>95</v>
      </c>
      <c r="H39" s="55"/>
      <c r="I39" s="54">
        <v>1</v>
      </c>
      <c r="J39" s="85" t="s">
        <v>89</v>
      </c>
      <c r="K39" s="89">
        <v>1</v>
      </c>
      <c r="L39" s="54">
        <v>1</v>
      </c>
      <c r="M39" s="74"/>
    </row>
    <row r="40" s="44" customFormat="1" ht="27" customHeight="1" spans="1:13">
      <c r="A40" s="53"/>
      <c r="B40" s="54"/>
      <c r="C40" s="54"/>
      <c r="D40" s="54"/>
      <c r="E40" s="59" t="s">
        <v>121</v>
      </c>
      <c r="F40" s="54">
        <v>1</v>
      </c>
      <c r="G40" s="57" t="s">
        <v>95</v>
      </c>
      <c r="H40" s="55"/>
      <c r="I40" s="54">
        <v>1</v>
      </c>
      <c r="J40" s="85" t="s">
        <v>89</v>
      </c>
      <c r="K40" s="72" t="s">
        <v>122</v>
      </c>
      <c r="L40" s="54">
        <v>1</v>
      </c>
      <c r="M40" s="74"/>
    </row>
    <row r="41" s="44" customFormat="1" ht="27" customHeight="1" spans="1:13">
      <c r="A41" s="53"/>
      <c r="B41" s="54"/>
      <c r="C41" s="54"/>
      <c r="D41" s="54"/>
      <c r="E41" s="59" t="s">
        <v>123</v>
      </c>
      <c r="F41" s="54">
        <v>1</v>
      </c>
      <c r="G41" s="57" t="s">
        <v>95</v>
      </c>
      <c r="H41" s="55"/>
      <c r="I41" s="54">
        <v>1</v>
      </c>
      <c r="J41" s="85" t="s">
        <v>124</v>
      </c>
      <c r="K41" s="72" t="s">
        <v>125</v>
      </c>
      <c r="L41" s="54">
        <v>0</v>
      </c>
      <c r="M41" s="74"/>
    </row>
    <row r="42" s="44" customFormat="1" ht="26" customHeight="1" spans="1:13">
      <c r="A42" s="53"/>
      <c r="B42" s="54"/>
      <c r="C42" s="54" t="s">
        <v>126</v>
      </c>
      <c r="D42" s="54">
        <v>5</v>
      </c>
      <c r="E42" s="59" t="s">
        <v>127</v>
      </c>
      <c r="F42" s="54">
        <v>5</v>
      </c>
      <c r="G42" s="59" t="s">
        <v>127</v>
      </c>
      <c r="H42" s="57"/>
      <c r="I42" s="54">
        <v>1</v>
      </c>
      <c r="J42" s="90" t="s">
        <v>128</v>
      </c>
      <c r="K42" s="89">
        <v>1</v>
      </c>
      <c r="L42" s="73">
        <v>1</v>
      </c>
      <c r="M42" s="74"/>
    </row>
    <row r="43" s="44" customFormat="1" ht="26" customHeight="1" spans="1:13">
      <c r="A43" s="53"/>
      <c r="B43" s="54"/>
      <c r="C43" s="54"/>
      <c r="D43" s="54"/>
      <c r="E43" s="59" t="s">
        <v>129</v>
      </c>
      <c r="F43" s="54"/>
      <c r="G43" s="59" t="s">
        <v>129</v>
      </c>
      <c r="H43" s="57"/>
      <c r="I43" s="54">
        <v>1</v>
      </c>
      <c r="J43" s="90" t="s">
        <v>130</v>
      </c>
      <c r="K43" s="72" t="s">
        <v>131</v>
      </c>
      <c r="L43" s="73">
        <v>0</v>
      </c>
      <c r="M43" s="74"/>
    </row>
    <row r="44" s="44" customFormat="1" ht="26" customHeight="1" spans="1:13">
      <c r="A44" s="53"/>
      <c r="B44" s="54"/>
      <c r="C44" s="54"/>
      <c r="D44" s="54"/>
      <c r="E44" s="59" t="s">
        <v>132</v>
      </c>
      <c r="F44" s="54"/>
      <c r="G44" s="59" t="s">
        <v>132</v>
      </c>
      <c r="H44" s="57"/>
      <c r="I44" s="54">
        <v>1</v>
      </c>
      <c r="J44" s="90"/>
      <c r="K44" s="72" t="s">
        <v>133</v>
      </c>
      <c r="L44" s="73">
        <v>0</v>
      </c>
      <c r="M44" s="74"/>
    </row>
    <row r="45" s="44" customFormat="1" ht="26" customHeight="1" spans="1:13">
      <c r="A45" s="53"/>
      <c r="B45" s="54"/>
      <c r="C45" s="54"/>
      <c r="D45" s="54"/>
      <c r="E45" s="59" t="s">
        <v>134</v>
      </c>
      <c r="F45" s="54"/>
      <c r="G45" s="59" t="s">
        <v>134</v>
      </c>
      <c r="H45" s="57"/>
      <c r="I45" s="54">
        <v>1</v>
      </c>
      <c r="J45" s="90" t="s">
        <v>130</v>
      </c>
      <c r="K45" s="72" t="s">
        <v>135</v>
      </c>
      <c r="L45" s="73">
        <v>1</v>
      </c>
      <c r="M45" s="74"/>
    </row>
    <row r="46" s="44" customFormat="1" ht="26" customHeight="1" spans="1:13">
      <c r="A46" s="53"/>
      <c r="B46" s="54"/>
      <c r="C46" s="54"/>
      <c r="D46" s="54"/>
      <c r="E46" s="59" t="s">
        <v>136</v>
      </c>
      <c r="F46" s="54"/>
      <c r="G46" s="59" t="s">
        <v>136</v>
      </c>
      <c r="H46" s="57"/>
      <c r="I46" s="54">
        <v>1</v>
      </c>
      <c r="J46" s="90" t="s">
        <v>130</v>
      </c>
      <c r="K46" s="72" t="s">
        <v>137</v>
      </c>
      <c r="L46" s="73">
        <v>1</v>
      </c>
      <c r="M46" s="74"/>
    </row>
    <row r="47" s="44" customFormat="1" ht="26" customHeight="1" spans="1:14">
      <c r="A47" s="53"/>
      <c r="B47" s="54"/>
      <c r="C47" s="54" t="s">
        <v>138</v>
      </c>
      <c r="D47" s="54">
        <v>4</v>
      </c>
      <c r="E47" s="54" t="s">
        <v>139</v>
      </c>
      <c r="F47" s="54">
        <v>4</v>
      </c>
      <c r="G47" s="57" t="s">
        <v>140</v>
      </c>
      <c r="H47" s="57" t="s">
        <v>141</v>
      </c>
      <c r="I47" s="54">
        <v>2</v>
      </c>
      <c r="J47" s="56" t="s">
        <v>142</v>
      </c>
      <c r="K47" s="72" t="s">
        <v>143</v>
      </c>
      <c r="L47" s="73">
        <v>1</v>
      </c>
      <c r="M47" s="74"/>
      <c r="N47" s="44" t="s">
        <v>141</v>
      </c>
    </row>
    <row r="48" s="44" customFormat="1" ht="26" customHeight="1" spans="1:14">
      <c r="A48" s="53"/>
      <c r="B48" s="54"/>
      <c r="C48" s="54"/>
      <c r="D48" s="54"/>
      <c r="E48" s="54"/>
      <c r="F48" s="54"/>
      <c r="G48" s="57" t="s">
        <v>144</v>
      </c>
      <c r="H48" s="57" t="s">
        <v>145</v>
      </c>
      <c r="I48" s="54">
        <v>2</v>
      </c>
      <c r="J48" s="56" t="s">
        <v>146</v>
      </c>
      <c r="K48" s="72" t="s">
        <v>20</v>
      </c>
      <c r="L48" s="73">
        <v>2</v>
      </c>
      <c r="M48" s="74"/>
      <c r="N48" s="44" t="s">
        <v>145</v>
      </c>
    </row>
    <row r="49" s="44" customFormat="1" ht="26" customHeight="1" spans="1:13">
      <c r="A49" s="53" t="s">
        <v>147</v>
      </c>
      <c r="B49" s="54">
        <v>35</v>
      </c>
      <c r="C49" s="54" t="s">
        <v>148</v>
      </c>
      <c r="D49" s="54">
        <v>10</v>
      </c>
      <c r="E49" s="54" t="s">
        <v>149</v>
      </c>
      <c r="F49" s="61">
        <v>10</v>
      </c>
      <c r="G49" s="60" t="s">
        <v>150</v>
      </c>
      <c r="H49" s="55" t="s">
        <v>151</v>
      </c>
      <c r="I49" s="54">
        <v>2</v>
      </c>
      <c r="J49" s="56" t="s">
        <v>152</v>
      </c>
      <c r="K49" s="72" t="s">
        <v>20</v>
      </c>
      <c r="L49" s="73">
        <v>2</v>
      </c>
      <c r="M49" s="74"/>
    </row>
    <row r="50" s="44" customFormat="1" ht="26" customHeight="1" spans="1:13">
      <c r="A50" s="53"/>
      <c r="B50" s="54"/>
      <c r="C50" s="54"/>
      <c r="D50" s="54"/>
      <c r="E50" s="54"/>
      <c r="F50" s="62"/>
      <c r="G50" s="59" t="s">
        <v>153</v>
      </c>
      <c r="H50" s="55"/>
      <c r="I50" s="54">
        <v>2</v>
      </c>
      <c r="J50" s="56"/>
      <c r="K50" s="72" t="s">
        <v>154</v>
      </c>
      <c r="L50" s="73">
        <v>2</v>
      </c>
      <c r="M50" s="74"/>
    </row>
    <row r="51" s="44" customFormat="1" ht="26" customHeight="1" spans="1:13">
      <c r="A51" s="53"/>
      <c r="B51" s="54"/>
      <c r="C51" s="54"/>
      <c r="D51" s="54"/>
      <c r="E51" s="54"/>
      <c r="F51" s="62"/>
      <c r="G51" s="59" t="s">
        <v>155</v>
      </c>
      <c r="H51" s="55"/>
      <c r="I51" s="54">
        <v>2</v>
      </c>
      <c r="J51" s="56"/>
      <c r="K51" s="72" t="s">
        <v>156</v>
      </c>
      <c r="L51" s="73">
        <v>1</v>
      </c>
      <c r="M51" s="74"/>
    </row>
    <row r="52" s="44" customFormat="1" ht="26" customHeight="1" spans="1:13">
      <c r="A52" s="53"/>
      <c r="B52" s="54"/>
      <c r="C52" s="54"/>
      <c r="D52" s="54"/>
      <c r="E52" s="54"/>
      <c r="F52" s="62"/>
      <c r="G52" s="59" t="s">
        <v>157</v>
      </c>
      <c r="H52" s="63"/>
      <c r="I52" s="54">
        <v>2</v>
      </c>
      <c r="J52" s="56" t="s">
        <v>158</v>
      </c>
      <c r="K52" s="72" t="s">
        <v>20</v>
      </c>
      <c r="L52" s="73">
        <v>2</v>
      </c>
      <c r="M52" s="74"/>
    </row>
    <row r="53" s="44" customFormat="1" ht="26" customHeight="1" spans="1:13">
      <c r="A53" s="53"/>
      <c r="B53" s="54"/>
      <c r="C53" s="54"/>
      <c r="D53" s="54"/>
      <c r="E53" s="54"/>
      <c r="F53" s="64"/>
      <c r="G53" s="59" t="s">
        <v>159</v>
      </c>
      <c r="H53" s="55"/>
      <c r="I53" s="54">
        <v>2</v>
      </c>
      <c r="J53" s="72" t="s">
        <v>160</v>
      </c>
      <c r="K53" s="72" t="s">
        <v>20</v>
      </c>
      <c r="L53" s="73">
        <v>2</v>
      </c>
      <c r="M53" s="74"/>
    </row>
    <row r="54" s="44" customFormat="1" ht="26" customHeight="1" spans="1:13">
      <c r="A54" s="53"/>
      <c r="B54" s="54"/>
      <c r="C54" s="54"/>
      <c r="D54" s="54">
        <v>6</v>
      </c>
      <c r="E54" s="54" t="s">
        <v>161</v>
      </c>
      <c r="F54" s="54">
        <v>6</v>
      </c>
      <c r="G54" s="65" t="s">
        <v>162</v>
      </c>
      <c r="H54" s="55"/>
      <c r="I54" s="54">
        <v>1.5</v>
      </c>
      <c r="J54" s="56" t="s">
        <v>163</v>
      </c>
      <c r="K54" s="72" t="s">
        <v>20</v>
      </c>
      <c r="L54" s="73">
        <v>1.5</v>
      </c>
      <c r="M54" s="74"/>
    </row>
    <row r="55" s="44" customFormat="1" ht="26" customHeight="1" spans="1:13">
      <c r="A55" s="53"/>
      <c r="B55" s="54"/>
      <c r="C55" s="54"/>
      <c r="D55" s="54"/>
      <c r="E55" s="54"/>
      <c r="F55" s="54"/>
      <c r="G55" s="60" t="s">
        <v>164</v>
      </c>
      <c r="H55" s="55"/>
      <c r="I55" s="54">
        <v>1.5</v>
      </c>
      <c r="J55" s="56" t="s">
        <v>163</v>
      </c>
      <c r="K55" s="72" t="s">
        <v>20</v>
      </c>
      <c r="L55" s="73">
        <v>1.5</v>
      </c>
      <c r="M55" s="74"/>
    </row>
    <row r="56" s="44" customFormat="1" ht="26" customHeight="1" spans="1:13">
      <c r="A56" s="53"/>
      <c r="B56" s="54"/>
      <c r="C56" s="54"/>
      <c r="D56" s="54"/>
      <c r="E56" s="54"/>
      <c r="F56" s="54"/>
      <c r="G56" s="60" t="s">
        <v>165</v>
      </c>
      <c r="H56" s="55"/>
      <c r="I56" s="54">
        <v>1.5</v>
      </c>
      <c r="J56" s="56" t="s">
        <v>163</v>
      </c>
      <c r="K56" s="72" t="s">
        <v>20</v>
      </c>
      <c r="L56" s="73">
        <v>1.5</v>
      </c>
      <c r="M56" s="74"/>
    </row>
    <row r="57" s="44" customFormat="1" ht="26" customHeight="1" spans="1:13">
      <c r="A57" s="53"/>
      <c r="B57" s="54"/>
      <c r="C57" s="54"/>
      <c r="D57" s="54"/>
      <c r="E57" s="54"/>
      <c r="F57" s="54"/>
      <c r="G57" s="60" t="s">
        <v>166</v>
      </c>
      <c r="H57" s="55" t="s">
        <v>167</v>
      </c>
      <c r="I57" s="54">
        <v>1.5</v>
      </c>
      <c r="J57" s="56" t="s">
        <v>163</v>
      </c>
      <c r="K57" s="72" t="s">
        <v>20</v>
      </c>
      <c r="L57" s="73">
        <v>1.5</v>
      </c>
      <c r="M57" s="74"/>
    </row>
    <row r="58" s="44" customFormat="1" ht="26" customHeight="1" spans="1:13">
      <c r="A58" s="53"/>
      <c r="B58" s="54"/>
      <c r="C58" s="54"/>
      <c r="D58" s="54">
        <v>5</v>
      </c>
      <c r="E58" s="54" t="s">
        <v>168</v>
      </c>
      <c r="F58" s="54">
        <v>5</v>
      </c>
      <c r="G58" s="56" t="s">
        <v>169</v>
      </c>
      <c r="H58" s="66" t="s">
        <v>170</v>
      </c>
      <c r="I58" s="61">
        <v>5</v>
      </c>
      <c r="J58" s="91" t="s">
        <v>171</v>
      </c>
      <c r="K58" s="79" t="s">
        <v>20</v>
      </c>
      <c r="L58" s="80">
        <v>5</v>
      </c>
      <c r="M58" s="81"/>
    </row>
    <row r="59" s="44" customFormat="1" ht="26" customHeight="1" spans="1:13">
      <c r="A59" s="53"/>
      <c r="B59" s="54"/>
      <c r="C59" s="54"/>
      <c r="D59" s="54"/>
      <c r="E59" s="54"/>
      <c r="F59" s="54"/>
      <c r="G59" s="56"/>
      <c r="H59" s="67"/>
      <c r="I59" s="64"/>
      <c r="J59" s="92"/>
      <c r="K59" s="82"/>
      <c r="L59" s="83"/>
      <c r="M59" s="84"/>
    </row>
    <row r="60" s="44" customFormat="1" ht="26" customHeight="1" spans="1:13">
      <c r="A60" s="53"/>
      <c r="B60" s="54"/>
      <c r="C60" s="54"/>
      <c r="D60" s="54">
        <v>5</v>
      </c>
      <c r="E60" s="54" t="s">
        <v>172</v>
      </c>
      <c r="F60" s="54">
        <v>3</v>
      </c>
      <c r="G60" s="56" t="s">
        <v>173</v>
      </c>
      <c r="H60" s="55" t="s">
        <v>174</v>
      </c>
      <c r="I60" s="54">
        <v>3</v>
      </c>
      <c r="J60" s="90" t="s">
        <v>175</v>
      </c>
      <c r="K60" s="72" t="s">
        <v>176</v>
      </c>
      <c r="L60" s="73">
        <v>1</v>
      </c>
      <c r="M60" s="74"/>
    </row>
    <row r="61" s="44" customFormat="1" ht="26" customHeight="1" spans="1:13">
      <c r="A61" s="53"/>
      <c r="B61" s="54"/>
      <c r="C61" s="54"/>
      <c r="D61" s="54"/>
      <c r="E61" s="54"/>
      <c r="F61" s="54">
        <v>2</v>
      </c>
      <c r="G61" s="57" t="s">
        <v>177</v>
      </c>
      <c r="H61" s="55" t="s">
        <v>178</v>
      </c>
      <c r="I61" s="54">
        <v>2</v>
      </c>
      <c r="J61" s="56"/>
      <c r="K61" s="72"/>
      <c r="L61" s="73">
        <v>2</v>
      </c>
      <c r="M61" s="74"/>
    </row>
    <row r="62" s="44" customFormat="1" ht="26" customHeight="1" spans="1:13">
      <c r="A62" s="53"/>
      <c r="B62" s="54"/>
      <c r="C62" s="54"/>
      <c r="D62" s="54">
        <v>9</v>
      </c>
      <c r="E62" s="54" t="s">
        <v>179</v>
      </c>
      <c r="F62" s="54">
        <v>3</v>
      </c>
      <c r="G62" s="57" t="s">
        <v>180</v>
      </c>
      <c r="H62" s="54" t="s">
        <v>181</v>
      </c>
      <c r="I62" s="54">
        <v>3</v>
      </c>
      <c r="J62" s="56" t="s">
        <v>182</v>
      </c>
      <c r="K62" s="72" t="s">
        <v>183</v>
      </c>
      <c r="L62" s="73">
        <v>1</v>
      </c>
      <c r="M62" s="74"/>
    </row>
    <row r="63" s="44" customFormat="1" ht="26" customHeight="1" spans="1:13">
      <c r="A63" s="53"/>
      <c r="B63" s="54"/>
      <c r="C63" s="54"/>
      <c r="D63" s="54"/>
      <c r="E63" s="54"/>
      <c r="F63" s="54">
        <v>3</v>
      </c>
      <c r="G63" s="57" t="s">
        <v>184</v>
      </c>
      <c r="H63" s="54"/>
      <c r="I63" s="54">
        <v>3</v>
      </c>
      <c r="J63" s="56"/>
      <c r="K63" s="72"/>
      <c r="L63" s="73">
        <v>3</v>
      </c>
      <c r="M63" s="74"/>
    </row>
    <row r="64" s="44" customFormat="1" ht="26" customHeight="1" spans="1:13">
      <c r="A64" s="53"/>
      <c r="B64" s="54"/>
      <c r="C64" s="54"/>
      <c r="D64" s="54"/>
      <c r="E64" s="54"/>
      <c r="F64" s="54">
        <v>3</v>
      </c>
      <c r="G64" s="55" t="s">
        <v>185</v>
      </c>
      <c r="H64" s="54"/>
      <c r="I64" s="54">
        <v>3</v>
      </c>
      <c r="J64" s="56"/>
      <c r="K64" s="72"/>
      <c r="L64" s="73">
        <v>3</v>
      </c>
      <c r="M64" s="74"/>
    </row>
    <row r="65" s="45" customFormat="1" customHeight="1" spans="1:14">
      <c r="A65" s="93" t="s">
        <v>186</v>
      </c>
      <c r="B65" s="94">
        <f>SUM(B3:B64)</f>
        <v>100</v>
      </c>
      <c r="C65" s="95">
        <f t="shared" ref="C65:N65" si="0">SUM(C3:C64)</f>
        <v>0</v>
      </c>
      <c r="D65" s="94">
        <f>SUM(D3:D63)</f>
        <v>100</v>
      </c>
      <c r="E65" s="95">
        <f>SUM(E3:E63)</f>
        <v>0</v>
      </c>
      <c r="F65" s="94">
        <f>SUM(F3:F64)</f>
        <v>100</v>
      </c>
      <c r="G65" s="96">
        <f t="shared" si="0"/>
        <v>0</v>
      </c>
      <c r="H65" s="96">
        <f t="shared" si="0"/>
        <v>0</v>
      </c>
      <c r="I65" s="94">
        <f t="shared" si="0"/>
        <v>100</v>
      </c>
      <c r="J65" s="97"/>
      <c r="K65" s="98">
        <f t="shared" si="0"/>
        <v>4</v>
      </c>
      <c r="L65" s="99">
        <f t="shared" si="0"/>
        <v>81</v>
      </c>
      <c r="M65" s="100">
        <f t="shared" si="0"/>
        <v>0</v>
      </c>
      <c r="N65" s="101">
        <f t="shared" si="0"/>
        <v>0</v>
      </c>
    </row>
    <row r="67" customHeight="1" spans="11:11">
      <c r="K67" s="49" t="s">
        <v>187</v>
      </c>
    </row>
    <row r="69" customHeight="1" spans="10:11">
      <c r="J69" s="48" t="s">
        <v>188</v>
      </c>
      <c r="K69" s="49">
        <v>2789</v>
      </c>
    </row>
    <row r="70" customHeight="1" spans="10:11">
      <c r="J70" s="48" t="s">
        <v>189</v>
      </c>
      <c r="K70" s="49">
        <f>K69/50</f>
        <v>55.78</v>
      </c>
    </row>
    <row r="71" customHeight="1" spans="7:12">
      <c r="G71" s="47">
        <v>70</v>
      </c>
      <c r="J71" s="47">
        <f>G71*0.9</f>
        <v>63</v>
      </c>
      <c r="K71" s="49" t="s">
        <v>190</v>
      </c>
      <c r="L71" s="47" t="s">
        <v>191</v>
      </c>
    </row>
    <row r="72" customHeight="1" spans="10:12">
      <c r="J72" s="47">
        <f>G71*0.8</f>
        <v>56</v>
      </c>
      <c r="K72" s="49" t="s">
        <v>192</v>
      </c>
      <c r="L72" s="47" t="s">
        <v>193</v>
      </c>
    </row>
    <row r="73" customHeight="1" spans="10:12">
      <c r="J73" s="47">
        <f>G71*0.6</f>
        <v>42</v>
      </c>
      <c r="K73" s="49" t="s">
        <v>194</v>
      </c>
      <c r="L73" s="47" t="s">
        <v>195</v>
      </c>
    </row>
    <row r="74" customHeight="1" spans="11:12">
      <c r="K74" s="49" t="s">
        <v>196</v>
      </c>
      <c r="L74" s="47" t="s">
        <v>197</v>
      </c>
    </row>
  </sheetData>
  <mergeCells count="69">
    <mergeCell ref="A1:N1"/>
    <mergeCell ref="A3:A16"/>
    <mergeCell ref="A17:A23"/>
    <mergeCell ref="A24:A48"/>
    <mergeCell ref="A49:A64"/>
    <mergeCell ref="B3:B16"/>
    <mergeCell ref="B17:B23"/>
    <mergeCell ref="B24:B48"/>
    <mergeCell ref="B49:B64"/>
    <mergeCell ref="C3:C13"/>
    <mergeCell ref="C14:C16"/>
    <mergeCell ref="C17:C19"/>
    <mergeCell ref="C20:C23"/>
    <mergeCell ref="C24:C33"/>
    <mergeCell ref="C34:C41"/>
    <mergeCell ref="C42:C46"/>
    <mergeCell ref="C47:C48"/>
    <mergeCell ref="C49:C64"/>
    <mergeCell ref="D3:D6"/>
    <mergeCell ref="D7:D13"/>
    <mergeCell ref="D14:D16"/>
    <mergeCell ref="D17:D19"/>
    <mergeCell ref="D20:D23"/>
    <mergeCell ref="D24:D33"/>
    <mergeCell ref="D34:D41"/>
    <mergeCell ref="D42:D46"/>
    <mergeCell ref="D47:D48"/>
    <mergeCell ref="D49:D53"/>
    <mergeCell ref="D54:D57"/>
    <mergeCell ref="D58:D59"/>
    <mergeCell ref="D60:D61"/>
    <mergeCell ref="D62:D64"/>
    <mergeCell ref="E3:E6"/>
    <mergeCell ref="E7:E10"/>
    <mergeCell ref="E11:E13"/>
    <mergeCell ref="E22:E23"/>
    <mergeCell ref="E47:E48"/>
    <mergeCell ref="E49:E53"/>
    <mergeCell ref="E54:E57"/>
    <mergeCell ref="E58:E59"/>
    <mergeCell ref="E60:E61"/>
    <mergeCell ref="E62:E64"/>
    <mergeCell ref="F3:F6"/>
    <mergeCell ref="F7:F10"/>
    <mergeCell ref="F11:F13"/>
    <mergeCell ref="F22:F23"/>
    <mergeCell ref="F42:F46"/>
    <mergeCell ref="F47:F48"/>
    <mergeCell ref="F49:F53"/>
    <mergeCell ref="F54:F57"/>
    <mergeCell ref="F58:F59"/>
    <mergeCell ref="G3:G6"/>
    <mergeCell ref="G7:G10"/>
    <mergeCell ref="G11:G13"/>
    <mergeCell ref="G22:G23"/>
    <mergeCell ref="G58:G59"/>
    <mergeCell ref="H58:H59"/>
    <mergeCell ref="H62:H64"/>
    <mergeCell ref="I22:I23"/>
    <mergeCell ref="I58:I59"/>
    <mergeCell ref="J22:J23"/>
    <mergeCell ref="J58:J59"/>
    <mergeCell ref="J62:J64"/>
    <mergeCell ref="K22:K23"/>
    <mergeCell ref="K58:K59"/>
    <mergeCell ref="L22:L23"/>
    <mergeCell ref="L58:L59"/>
    <mergeCell ref="M22:M23"/>
    <mergeCell ref="M58:M59"/>
  </mergeCell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7"/>
  <sheetViews>
    <sheetView tabSelected="1" view="pageBreakPreview" zoomScale="90" zoomScaleNormal="80" topLeftCell="A39" workbookViewId="0">
      <selection activeCell="H24" sqref="H24"/>
    </sheetView>
  </sheetViews>
  <sheetFormatPr defaultColWidth="9" defaultRowHeight="12"/>
  <cols>
    <col min="1" max="1" width="8.83333333333333" style="3" customWidth="1"/>
    <col min="2" max="2" width="9.25" style="3" customWidth="1"/>
    <col min="3" max="3" width="10" style="3" customWidth="1"/>
    <col min="4" max="4" width="9.25" style="3" customWidth="1"/>
    <col min="5" max="5" width="15.8888888888889" style="4" customWidth="1"/>
    <col min="6" max="6" width="9.84259259259259" style="3" customWidth="1"/>
    <col min="7" max="7" width="18.5555555555556" style="5" customWidth="1"/>
    <col min="8" max="8" width="36.1111111111111" style="5" customWidth="1"/>
    <col min="9" max="9" width="9.25" style="4" customWidth="1"/>
    <col min="10" max="10" width="38.3518518518519" style="5" customWidth="1"/>
    <col min="11" max="11" width="23.1203703703704" style="6" customWidth="1"/>
    <col min="12" max="12" width="10.2592592592593" style="7" customWidth="1"/>
    <col min="13" max="13" width="12.8888888888889" style="3" customWidth="1"/>
    <col min="14" max="14" width="14.4444444444444" style="3" customWidth="1"/>
    <col min="15" max="15" width="9" style="3" customWidth="1"/>
    <col min="16" max="16" width="11.1111111111111" style="3" customWidth="1"/>
    <col min="17" max="16384" width="9" style="3"/>
  </cols>
  <sheetData>
    <row r="1" s="1" customFormat="1" ht="36" customHeight="1" spans="1:12">
      <c r="A1" s="8" t="s">
        <v>198</v>
      </c>
      <c r="B1" s="8"/>
      <c r="C1" s="8"/>
      <c r="D1" s="8"/>
      <c r="E1" s="8"/>
      <c r="F1" s="8"/>
      <c r="G1" s="9"/>
      <c r="H1" s="9"/>
      <c r="I1" s="8"/>
      <c r="J1" s="8"/>
      <c r="K1" s="24"/>
      <c r="L1" s="8"/>
    </row>
    <row r="2" s="2" customFormat="1" ht="27" customHeight="1" spans="1:12">
      <c r="A2" s="10" t="s">
        <v>1</v>
      </c>
      <c r="B2" s="11" t="s">
        <v>2</v>
      </c>
      <c r="C2" s="11" t="s">
        <v>3</v>
      </c>
      <c r="D2" s="11" t="s">
        <v>2</v>
      </c>
      <c r="E2" s="11" t="s">
        <v>4</v>
      </c>
      <c r="F2" s="11" t="s">
        <v>2</v>
      </c>
      <c r="G2" s="11" t="s">
        <v>5</v>
      </c>
      <c r="H2" s="11" t="s">
        <v>6</v>
      </c>
      <c r="I2" s="11" t="s">
        <v>2</v>
      </c>
      <c r="J2" s="11" t="s">
        <v>7</v>
      </c>
      <c r="K2" s="11" t="s">
        <v>199</v>
      </c>
      <c r="L2" s="25" t="s">
        <v>9</v>
      </c>
    </row>
    <row r="3" s="3" customFormat="1" ht="40" customHeight="1" spans="1:12">
      <c r="A3" s="12" t="s">
        <v>200</v>
      </c>
      <c r="B3" s="13">
        <v>15</v>
      </c>
      <c r="C3" s="13" t="s">
        <v>13</v>
      </c>
      <c r="D3" s="13">
        <v>5</v>
      </c>
      <c r="E3" s="13" t="s">
        <v>201</v>
      </c>
      <c r="F3" s="13">
        <v>2</v>
      </c>
      <c r="G3" s="14" t="s">
        <v>15</v>
      </c>
      <c r="H3" s="14" t="s">
        <v>16</v>
      </c>
      <c r="I3" s="13">
        <v>0.5</v>
      </c>
      <c r="J3" s="14" t="s">
        <v>17</v>
      </c>
      <c r="K3" s="26"/>
      <c r="L3" s="27">
        <v>0.5</v>
      </c>
    </row>
    <row r="4" s="3" customFormat="1" ht="40" customHeight="1" spans="1:12">
      <c r="A4" s="12"/>
      <c r="B4" s="13"/>
      <c r="C4" s="13"/>
      <c r="D4" s="13"/>
      <c r="E4" s="13"/>
      <c r="F4" s="13"/>
      <c r="G4" s="14"/>
      <c r="H4" s="14" t="s">
        <v>19</v>
      </c>
      <c r="I4" s="13">
        <v>0.5</v>
      </c>
      <c r="J4" s="14" t="s">
        <v>17</v>
      </c>
      <c r="K4" s="26"/>
      <c r="L4" s="27">
        <v>0.5</v>
      </c>
    </row>
    <row r="5" s="3" customFormat="1" ht="40" customHeight="1" spans="1:12">
      <c r="A5" s="12"/>
      <c r="B5" s="13"/>
      <c r="C5" s="13"/>
      <c r="D5" s="13"/>
      <c r="E5" s="13"/>
      <c r="F5" s="13"/>
      <c r="G5" s="14"/>
      <c r="H5" s="14" t="s">
        <v>21</v>
      </c>
      <c r="I5" s="13">
        <v>0.5</v>
      </c>
      <c r="J5" s="14" t="s">
        <v>22</v>
      </c>
      <c r="K5" s="26"/>
      <c r="L5" s="27">
        <v>0.5</v>
      </c>
    </row>
    <row r="6" s="3" customFormat="1" ht="40" customHeight="1" spans="1:12">
      <c r="A6" s="12"/>
      <c r="B6" s="13"/>
      <c r="C6" s="13"/>
      <c r="D6" s="13"/>
      <c r="E6" s="13"/>
      <c r="F6" s="13"/>
      <c r="G6" s="14"/>
      <c r="H6" s="14" t="s">
        <v>24</v>
      </c>
      <c r="I6" s="13">
        <v>0.5</v>
      </c>
      <c r="J6" s="14" t="s">
        <v>22</v>
      </c>
      <c r="K6" s="26"/>
      <c r="L6" s="27">
        <v>0.5</v>
      </c>
    </row>
    <row r="7" s="3" customFormat="1" ht="38" customHeight="1" spans="1:12">
      <c r="A7" s="12"/>
      <c r="B7" s="13"/>
      <c r="C7" s="13"/>
      <c r="D7" s="13"/>
      <c r="E7" s="13" t="s">
        <v>202</v>
      </c>
      <c r="F7" s="13">
        <v>3</v>
      </c>
      <c r="G7" s="14" t="s">
        <v>203</v>
      </c>
      <c r="H7" s="14" t="s">
        <v>204</v>
      </c>
      <c r="I7" s="13">
        <v>0.5</v>
      </c>
      <c r="J7" s="14" t="s">
        <v>205</v>
      </c>
      <c r="K7" s="26"/>
      <c r="L7" s="27">
        <v>0.5</v>
      </c>
    </row>
    <row r="8" s="3" customFormat="1" ht="38" customHeight="1" spans="1:12">
      <c r="A8" s="12"/>
      <c r="B8" s="13"/>
      <c r="C8" s="13"/>
      <c r="D8" s="13"/>
      <c r="E8" s="13"/>
      <c r="F8" s="13"/>
      <c r="G8" s="14"/>
      <c r="H8" s="14" t="s">
        <v>206</v>
      </c>
      <c r="I8" s="13">
        <v>0.5</v>
      </c>
      <c r="J8" s="14" t="s">
        <v>207</v>
      </c>
      <c r="K8" s="26"/>
      <c r="L8" s="27">
        <v>0.5</v>
      </c>
    </row>
    <row r="9" s="3" customFormat="1" ht="60" customHeight="1" spans="1:12">
      <c r="A9" s="12"/>
      <c r="B9" s="13"/>
      <c r="C9" s="13"/>
      <c r="D9" s="13"/>
      <c r="E9" s="13"/>
      <c r="F9" s="13"/>
      <c r="G9" s="14"/>
      <c r="H9" s="14" t="s">
        <v>208</v>
      </c>
      <c r="I9" s="13">
        <v>2</v>
      </c>
      <c r="J9" s="14" t="s">
        <v>209</v>
      </c>
      <c r="K9" s="26"/>
      <c r="L9" s="27">
        <v>2</v>
      </c>
    </row>
    <row r="10" s="3" customFormat="1" ht="34" customHeight="1" spans="1:12">
      <c r="A10" s="12"/>
      <c r="B10" s="13"/>
      <c r="C10" s="13" t="s">
        <v>210</v>
      </c>
      <c r="D10" s="13">
        <v>6</v>
      </c>
      <c r="E10" s="13" t="s">
        <v>26</v>
      </c>
      <c r="F10" s="13">
        <v>2</v>
      </c>
      <c r="G10" s="14" t="s">
        <v>27</v>
      </c>
      <c r="H10" s="14" t="s">
        <v>28</v>
      </c>
      <c r="I10" s="13">
        <v>0.5</v>
      </c>
      <c r="J10" s="14" t="s">
        <v>211</v>
      </c>
      <c r="K10" s="26"/>
      <c r="L10" s="27">
        <v>0.5</v>
      </c>
    </row>
    <row r="11" s="3" customFormat="1" ht="34" customHeight="1" spans="1:12">
      <c r="A11" s="12"/>
      <c r="B11" s="13"/>
      <c r="C11" s="13"/>
      <c r="D11" s="13"/>
      <c r="E11" s="13"/>
      <c r="F11" s="13"/>
      <c r="G11" s="14"/>
      <c r="H11" s="14" t="s">
        <v>31</v>
      </c>
      <c r="I11" s="13">
        <v>0.5</v>
      </c>
      <c r="J11" s="14" t="s">
        <v>212</v>
      </c>
      <c r="K11" s="26"/>
      <c r="L11" s="27">
        <v>0.5</v>
      </c>
    </row>
    <row r="12" s="3" customFormat="1" ht="34" customHeight="1" spans="1:12">
      <c r="A12" s="12"/>
      <c r="B12" s="13"/>
      <c r="C12" s="13"/>
      <c r="D12" s="13"/>
      <c r="E12" s="13"/>
      <c r="F12" s="13"/>
      <c r="G12" s="14"/>
      <c r="H12" s="14" t="s">
        <v>34</v>
      </c>
      <c r="I12" s="13">
        <v>0.5</v>
      </c>
      <c r="J12" s="14" t="s">
        <v>213</v>
      </c>
      <c r="K12" s="26"/>
      <c r="L12" s="27">
        <v>0.5</v>
      </c>
    </row>
    <row r="13" s="3" customFormat="1" ht="34" customHeight="1" spans="1:12">
      <c r="A13" s="12"/>
      <c r="B13" s="13"/>
      <c r="C13" s="13"/>
      <c r="D13" s="13"/>
      <c r="E13" s="13"/>
      <c r="F13" s="13"/>
      <c r="G13" s="14"/>
      <c r="H13" s="14" t="s">
        <v>35</v>
      </c>
      <c r="I13" s="13">
        <v>0.5</v>
      </c>
      <c r="J13" s="14" t="s">
        <v>214</v>
      </c>
      <c r="K13" s="26"/>
      <c r="L13" s="27">
        <v>0.5</v>
      </c>
    </row>
    <row r="14" s="3" customFormat="1" ht="33" customHeight="1" spans="1:12">
      <c r="A14" s="12"/>
      <c r="B14" s="13"/>
      <c r="C14" s="13"/>
      <c r="D14" s="13"/>
      <c r="E14" s="13" t="s">
        <v>36</v>
      </c>
      <c r="F14" s="13">
        <v>4</v>
      </c>
      <c r="G14" s="14" t="s">
        <v>37</v>
      </c>
      <c r="H14" s="14" t="s">
        <v>38</v>
      </c>
      <c r="I14" s="13">
        <v>1</v>
      </c>
      <c r="J14" s="14" t="s">
        <v>39</v>
      </c>
      <c r="K14" s="28"/>
      <c r="L14" s="27">
        <v>1</v>
      </c>
    </row>
    <row r="15" s="3" customFormat="1" ht="33" customHeight="1" spans="1:12">
      <c r="A15" s="12"/>
      <c r="B15" s="13"/>
      <c r="C15" s="13"/>
      <c r="D15" s="13"/>
      <c r="E15" s="13"/>
      <c r="F15" s="13"/>
      <c r="G15" s="14"/>
      <c r="H15" s="14" t="s">
        <v>40</v>
      </c>
      <c r="I15" s="13">
        <v>2</v>
      </c>
      <c r="J15" s="14" t="s">
        <v>41</v>
      </c>
      <c r="K15" s="28"/>
      <c r="L15" s="27">
        <v>2</v>
      </c>
    </row>
    <row r="16" s="3" customFormat="1" ht="33" customHeight="1" spans="1:12">
      <c r="A16" s="12"/>
      <c r="B16" s="13"/>
      <c r="C16" s="13"/>
      <c r="D16" s="13"/>
      <c r="E16" s="13"/>
      <c r="F16" s="13"/>
      <c r="G16" s="14"/>
      <c r="H16" s="14" t="s">
        <v>43</v>
      </c>
      <c r="I16" s="13">
        <v>1</v>
      </c>
      <c r="J16" s="14" t="s">
        <v>44</v>
      </c>
      <c r="K16" s="28"/>
      <c r="L16" s="27">
        <v>1</v>
      </c>
    </row>
    <row r="17" s="3" customFormat="1" ht="45" customHeight="1" spans="1:12">
      <c r="A17" s="12"/>
      <c r="B17" s="13"/>
      <c r="C17" s="13" t="s">
        <v>215</v>
      </c>
      <c r="D17" s="13">
        <v>4</v>
      </c>
      <c r="E17" s="13" t="s">
        <v>216</v>
      </c>
      <c r="F17" s="13">
        <v>2</v>
      </c>
      <c r="G17" s="14" t="s">
        <v>217</v>
      </c>
      <c r="H17" s="14" t="s">
        <v>218</v>
      </c>
      <c r="I17" s="13">
        <v>0.5</v>
      </c>
      <c r="J17" s="14" t="s">
        <v>219</v>
      </c>
      <c r="K17" s="26"/>
      <c r="L17" s="27">
        <v>0.5</v>
      </c>
    </row>
    <row r="18" s="3" customFormat="1" ht="45" customHeight="1" spans="1:12">
      <c r="A18" s="12"/>
      <c r="B18" s="13"/>
      <c r="C18" s="13"/>
      <c r="D18" s="13"/>
      <c r="E18" s="13"/>
      <c r="F18" s="13"/>
      <c r="G18" s="14"/>
      <c r="H18" s="14" t="s">
        <v>220</v>
      </c>
      <c r="I18" s="13">
        <v>0.5</v>
      </c>
      <c r="J18" s="14" t="s">
        <v>214</v>
      </c>
      <c r="K18" s="26"/>
      <c r="L18" s="27">
        <v>0.5</v>
      </c>
    </row>
    <row r="19" s="3" customFormat="1" ht="45" customHeight="1" spans="1:12">
      <c r="A19" s="12"/>
      <c r="B19" s="13"/>
      <c r="C19" s="13"/>
      <c r="D19" s="13"/>
      <c r="E19" s="13"/>
      <c r="F19" s="13"/>
      <c r="G19" s="14"/>
      <c r="H19" s="14" t="s">
        <v>221</v>
      </c>
      <c r="I19" s="13">
        <v>0.5</v>
      </c>
      <c r="J19" s="14" t="s">
        <v>222</v>
      </c>
      <c r="K19" s="26" t="s">
        <v>223</v>
      </c>
      <c r="L19" s="27">
        <v>0</v>
      </c>
    </row>
    <row r="20" s="3" customFormat="1" ht="52" customHeight="1" spans="1:12">
      <c r="A20" s="12"/>
      <c r="B20" s="13"/>
      <c r="C20" s="13"/>
      <c r="D20" s="13"/>
      <c r="E20" s="13"/>
      <c r="F20" s="13"/>
      <c r="G20" s="14"/>
      <c r="H20" s="14" t="s">
        <v>224</v>
      </c>
      <c r="I20" s="13">
        <v>0.5</v>
      </c>
      <c r="J20" s="14" t="s">
        <v>214</v>
      </c>
      <c r="K20" s="26"/>
      <c r="L20" s="27">
        <v>0.5</v>
      </c>
    </row>
    <row r="21" s="3" customFormat="1" ht="51" customHeight="1" spans="1:12">
      <c r="A21" s="12"/>
      <c r="B21" s="13"/>
      <c r="C21" s="13"/>
      <c r="D21" s="13"/>
      <c r="E21" s="13" t="s">
        <v>225</v>
      </c>
      <c r="F21" s="13">
        <v>2</v>
      </c>
      <c r="G21" s="14" t="s">
        <v>226</v>
      </c>
      <c r="H21" s="14" t="s">
        <v>227</v>
      </c>
      <c r="I21" s="13">
        <v>1</v>
      </c>
      <c r="J21" s="14" t="s">
        <v>228</v>
      </c>
      <c r="K21" s="26"/>
      <c r="L21" s="27">
        <v>1</v>
      </c>
    </row>
    <row r="22" s="3" customFormat="1" ht="51" customHeight="1" spans="1:14">
      <c r="A22" s="12"/>
      <c r="B22" s="13"/>
      <c r="C22" s="13"/>
      <c r="D22" s="13"/>
      <c r="E22" s="13"/>
      <c r="F22" s="13"/>
      <c r="G22" s="14"/>
      <c r="H22" s="14" t="s">
        <v>229</v>
      </c>
      <c r="I22" s="13">
        <v>1</v>
      </c>
      <c r="J22" s="14" t="s">
        <v>230</v>
      </c>
      <c r="K22" s="26"/>
      <c r="L22" s="27">
        <v>1</v>
      </c>
      <c r="M22" s="3">
        <f>SUM(L3:L22)</f>
        <v>14.5</v>
      </c>
      <c r="N22" s="29">
        <f>M22/B3</f>
        <v>0.966666666666667</v>
      </c>
    </row>
    <row r="23" s="3" customFormat="1" ht="74" customHeight="1" spans="1:14">
      <c r="A23" s="12" t="s">
        <v>58</v>
      </c>
      <c r="B23" s="13">
        <v>20</v>
      </c>
      <c r="C23" s="13" t="s">
        <v>231</v>
      </c>
      <c r="D23" s="13">
        <v>10</v>
      </c>
      <c r="E23" s="13" t="s">
        <v>46</v>
      </c>
      <c r="F23" s="13">
        <v>3</v>
      </c>
      <c r="G23" s="14" t="s">
        <v>232</v>
      </c>
      <c r="H23" s="14" t="s">
        <v>233</v>
      </c>
      <c r="I23" s="13">
        <v>3</v>
      </c>
      <c r="J23" s="14" t="s">
        <v>234</v>
      </c>
      <c r="K23" s="30" t="s">
        <v>235</v>
      </c>
      <c r="L23" s="27">
        <v>3</v>
      </c>
      <c r="N23" s="31"/>
    </row>
    <row r="24" s="3" customFormat="1" ht="74" customHeight="1" spans="1:16">
      <c r="A24" s="12"/>
      <c r="B24" s="13"/>
      <c r="C24" s="13"/>
      <c r="D24" s="13"/>
      <c r="E24" s="13" t="s">
        <v>236</v>
      </c>
      <c r="F24" s="13">
        <v>3</v>
      </c>
      <c r="G24" s="14" t="s">
        <v>237</v>
      </c>
      <c r="H24" s="14" t="s">
        <v>238</v>
      </c>
      <c r="I24" s="13">
        <v>3</v>
      </c>
      <c r="J24" s="14" t="s">
        <v>239</v>
      </c>
      <c r="K24" s="30" t="s">
        <v>240</v>
      </c>
      <c r="L24" s="27">
        <v>3</v>
      </c>
      <c r="N24" s="31"/>
      <c r="P24" s="31"/>
    </row>
    <row r="25" s="3" customFormat="1" ht="55" customHeight="1" spans="1:16">
      <c r="A25" s="12"/>
      <c r="B25" s="13"/>
      <c r="C25" s="13"/>
      <c r="D25" s="13"/>
      <c r="E25" s="13" t="s">
        <v>78</v>
      </c>
      <c r="F25" s="13">
        <v>4</v>
      </c>
      <c r="G25" s="14" t="s">
        <v>241</v>
      </c>
      <c r="H25" s="14" t="s">
        <v>80</v>
      </c>
      <c r="I25" s="13">
        <v>1</v>
      </c>
      <c r="J25" s="14" t="s">
        <v>242</v>
      </c>
      <c r="K25" s="28" t="s">
        <v>243</v>
      </c>
      <c r="L25" s="27">
        <v>0</v>
      </c>
      <c r="N25" s="32"/>
      <c r="P25" s="32"/>
    </row>
    <row r="26" s="3" customFormat="1" ht="50" customHeight="1" spans="1:16">
      <c r="A26" s="12"/>
      <c r="B26" s="13"/>
      <c r="C26" s="13"/>
      <c r="D26" s="13"/>
      <c r="E26" s="13"/>
      <c r="F26" s="13"/>
      <c r="G26" s="14"/>
      <c r="H26" s="14" t="s">
        <v>244</v>
      </c>
      <c r="I26" s="13">
        <v>1</v>
      </c>
      <c r="J26" s="14" t="s">
        <v>245</v>
      </c>
      <c r="K26" s="28"/>
      <c r="L26" s="27">
        <v>1</v>
      </c>
      <c r="N26" s="31"/>
      <c r="P26" s="31"/>
    </row>
    <row r="27" s="3" customFormat="1" ht="43" customHeight="1" spans="1:12">
      <c r="A27" s="12"/>
      <c r="B27" s="13"/>
      <c r="C27" s="13"/>
      <c r="D27" s="13"/>
      <c r="E27" s="13"/>
      <c r="F27" s="13"/>
      <c r="G27" s="14"/>
      <c r="H27" s="14" t="s">
        <v>246</v>
      </c>
      <c r="I27" s="13">
        <v>1</v>
      </c>
      <c r="J27" s="14" t="s">
        <v>247</v>
      </c>
      <c r="K27" s="28" t="s">
        <v>248</v>
      </c>
      <c r="L27" s="27">
        <v>0</v>
      </c>
    </row>
    <row r="28" s="3" customFormat="1" ht="43" customHeight="1" spans="1:12">
      <c r="A28" s="12"/>
      <c r="B28" s="13"/>
      <c r="C28" s="13"/>
      <c r="D28" s="13"/>
      <c r="E28" s="13"/>
      <c r="F28" s="13"/>
      <c r="G28" s="14"/>
      <c r="H28" s="14" t="s">
        <v>249</v>
      </c>
      <c r="I28" s="13">
        <v>1</v>
      </c>
      <c r="J28" s="14" t="s">
        <v>250</v>
      </c>
      <c r="K28" s="28" t="s">
        <v>251</v>
      </c>
      <c r="L28" s="27">
        <v>0</v>
      </c>
    </row>
    <row r="29" s="3" customFormat="1" ht="43" customHeight="1" spans="1:12">
      <c r="A29" s="12"/>
      <c r="B29" s="13"/>
      <c r="C29" s="13" t="s">
        <v>252</v>
      </c>
      <c r="D29" s="13">
        <v>10</v>
      </c>
      <c r="E29" s="13" t="s">
        <v>60</v>
      </c>
      <c r="F29" s="13">
        <v>5</v>
      </c>
      <c r="G29" s="14" t="s">
        <v>75</v>
      </c>
      <c r="H29" s="14" t="s">
        <v>253</v>
      </c>
      <c r="I29" s="13">
        <v>2.5</v>
      </c>
      <c r="J29" s="14" t="s">
        <v>254</v>
      </c>
      <c r="K29" s="30" t="s">
        <v>255</v>
      </c>
      <c r="L29" s="27">
        <v>1.25</v>
      </c>
    </row>
    <row r="30" s="3" customFormat="1" ht="43" customHeight="1" spans="1:12">
      <c r="A30" s="12"/>
      <c r="B30" s="13"/>
      <c r="C30" s="13"/>
      <c r="D30" s="13"/>
      <c r="E30" s="13"/>
      <c r="F30" s="13"/>
      <c r="G30" s="14"/>
      <c r="H30" s="14" t="s">
        <v>256</v>
      </c>
      <c r="I30" s="13">
        <v>2.5</v>
      </c>
      <c r="J30" s="14" t="s">
        <v>257</v>
      </c>
      <c r="K30" s="30"/>
      <c r="L30" s="27">
        <v>2.5</v>
      </c>
    </row>
    <row r="31" s="3" customFormat="1" ht="60" customHeight="1" spans="1:12">
      <c r="A31" s="12"/>
      <c r="B31" s="13"/>
      <c r="C31" s="13"/>
      <c r="D31" s="13"/>
      <c r="E31" s="13" t="s">
        <v>65</v>
      </c>
      <c r="F31" s="13">
        <v>5</v>
      </c>
      <c r="G31" s="14" t="s">
        <v>79</v>
      </c>
      <c r="H31" s="14" t="s">
        <v>258</v>
      </c>
      <c r="I31" s="13">
        <v>2</v>
      </c>
      <c r="J31" s="14" t="s">
        <v>259</v>
      </c>
      <c r="K31" s="30" t="s">
        <v>260</v>
      </c>
      <c r="L31" s="27">
        <v>1</v>
      </c>
    </row>
    <row r="32" s="3" customFormat="1" ht="43" customHeight="1" spans="1:12">
      <c r="A32" s="12"/>
      <c r="B32" s="13"/>
      <c r="C32" s="13"/>
      <c r="D32" s="13"/>
      <c r="E32" s="13"/>
      <c r="F32" s="13"/>
      <c r="G32" s="14"/>
      <c r="H32" s="14" t="s">
        <v>261</v>
      </c>
      <c r="I32" s="13">
        <v>1</v>
      </c>
      <c r="J32" s="14" t="s">
        <v>262</v>
      </c>
      <c r="K32" s="30"/>
      <c r="L32" s="27">
        <v>1</v>
      </c>
    </row>
    <row r="33" s="3" customFormat="1" ht="43" customHeight="1" spans="1:12">
      <c r="A33" s="12"/>
      <c r="B33" s="13"/>
      <c r="C33" s="13"/>
      <c r="D33" s="13"/>
      <c r="E33" s="13"/>
      <c r="F33" s="13"/>
      <c r="G33" s="14"/>
      <c r="H33" s="14" t="s">
        <v>263</v>
      </c>
      <c r="I33" s="13">
        <v>1</v>
      </c>
      <c r="J33" s="14" t="s">
        <v>264</v>
      </c>
      <c r="K33" s="30"/>
      <c r="L33" s="27">
        <v>1</v>
      </c>
    </row>
    <row r="34" s="3" customFormat="1" ht="43" customHeight="1" spans="1:13">
      <c r="A34" s="12"/>
      <c r="B34" s="13"/>
      <c r="C34" s="13"/>
      <c r="D34" s="13"/>
      <c r="E34" s="13"/>
      <c r="F34" s="13"/>
      <c r="G34" s="14"/>
      <c r="H34" s="14" t="s">
        <v>265</v>
      </c>
      <c r="I34" s="13">
        <v>1</v>
      </c>
      <c r="J34" s="14" t="s">
        <v>266</v>
      </c>
      <c r="K34" s="30"/>
      <c r="L34" s="27">
        <v>1</v>
      </c>
      <c r="M34" s="3">
        <f>SUM(L23:L34)</f>
        <v>14.75</v>
      </c>
    </row>
    <row r="35" ht="108" customHeight="1" spans="1:12">
      <c r="A35" s="12" t="s">
        <v>85</v>
      </c>
      <c r="B35" s="13">
        <v>30</v>
      </c>
      <c r="C35" s="13" t="s">
        <v>86</v>
      </c>
      <c r="D35" s="13">
        <v>8</v>
      </c>
      <c r="E35" s="13" t="s">
        <v>267</v>
      </c>
      <c r="F35" s="13">
        <v>8</v>
      </c>
      <c r="G35" s="13" t="s">
        <v>268</v>
      </c>
      <c r="H35" s="15" t="s">
        <v>269</v>
      </c>
      <c r="I35" s="13">
        <v>8</v>
      </c>
      <c r="J35" s="33" t="s">
        <v>270</v>
      </c>
      <c r="K35" s="34" t="s">
        <v>271</v>
      </c>
      <c r="L35" s="27">
        <v>2.67</v>
      </c>
    </row>
    <row r="36" ht="99" customHeight="1" spans="1:15">
      <c r="A36" s="12"/>
      <c r="B36" s="13"/>
      <c r="C36" s="13" t="s">
        <v>111</v>
      </c>
      <c r="D36" s="13">
        <v>8</v>
      </c>
      <c r="E36" s="16" t="s">
        <v>272</v>
      </c>
      <c r="F36" s="13">
        <v>8</v>
      </c>
      <c r="G36" s="14" t="s">
        <v>273</v>
      </c>
      <c r="H36" s="14" t="s">
        <v>274</v>
      </c>
      <c r="I36" s="13">
        <v>8</v>
      </c>
      <c r="J36" s="33" t="s">
        <v>275</v>
      </c>
      <c r="K36" s="35" t="s">
        <v>276</v>
      </c>
      <c r="L36" s="27">
        <v>2.67</v>
      </c>
      <c r="O36" s="32"/>
    </row>
    <row r="37" ht="55" customHeight="1" spans="1:12">
      <c r="A37" s="12"/>
      <c r="B37" s="13"/>
      <c r="C37" s="13" t="s">
        <v>126</v>
      </c>
      <c r="D37" s="13">
        <v>8</v>
      </c>
      <c r="E37" s="16" t="s">
        <v>277</v>
      </c>
      <c r="F37" s="13">
        <v>8</v>
      </c>
      <c r="G37" s="17" t="s">
        <v>278</v>
      </c>
      <c r="H37" s="14" t="s">
        <v>279</v>
      </c>
      <c r="I37" s="13">
        <v>8</v>
      </c>
      <c r="J37" s="36" t="s">
        <v>280</v>
      </c>
      <c r="K37" s="37" t="s">
        <v>281</v>
      </c>
      <c r="L37" s="27">
        <v>0</v>
      </c>
    </row>
    <row r="38" ht="55" customHeight="1" spans="1:12">
      <c r="A38" s="12"/>
      <c r="B38" s="13"/>
      <c r="C38" s="13"/>
      <c r="D38" s="13"/>
      <c r="E38" s="16"/>
      <c r="F38" s="13"/>
      <c r="G38" s="17"/>
      <c r="H38" s="14"/>
      <c r="I38" s="13"/>
      <c r="J38" s="36"/>
      <c r="K38" s="37"/>
      <c r="L38" s="27"/>
    </row>
    <row r="39" ht="87" customHeight="1" spans="1:14">
      <c r="A39" s="12"/>
      <c r="B39" s="13"/>
      <c r="C39" s="13" t="s">
        <v>138</v>
      </c>
      <c r="D39" s="13">
        <v>6</v>
      </c>
      <c r="E39" s="13" t="s">
        <v>139</v>
      </c>
      <c r="F39" s="13">
        <v>6</v>
      </c>
      <c r="G39" s="14" t="s">
        <v>140</v>
      </c>
      <c r="H39" s="14" t="s">
        <v>282</v>
      </c>
      <c r="I39" s="13">
        <v>6</v>
      </c>
      <c r="J39" s="14" t="s">
        <v>283</v>
      </c>
      <c r="K39" s="35" t="s">
        <v>284</v>
      </c>
      <c r="L39" s="27">
        <v>0</v>
      </c>
      <c r="N39" s="31"/>
    </row>
    <row r="40" ht="177" customHeight="1" spans="1:15">
      <c r="A40" s="12" t="s">
        <v>285</v>
      </c>
      <c r="B40" s="13">
        <v>35</v>
      </c>
      <c r="C40" s="13" t="s">
        <v>149</v>
      </c>
      <c r="D40" s="13">
        <v>12</v>
      </c>
      <c r="E40" s="18" t="s">
        <v>286</v>
      </c>
      <c r="F40" s="13">
        <v>12</v>
      </c>
      <c r="G40" s="19" t="s">
        <v>287</v>
      </c>
      <c r="H40" s="13" t="s">
        <v>288</v>
      </c>
      <c r="I40" s="13">
        <v>12</v>
      </c>
      <c r="J40" s="38" t="s">
        <v>289</v>
      </c>
      <c r="K40" s="35" t="s">
        <v>290</v>
      </c>
      <c r="L40" s="27">
        <v>6</v>
      </c>
      <c r="M40" s="3">
        <f>SUM(L35:L39)</f>
        <v>5.34</v>
      </c>
      <c r="N40" s="3">
        <f>M40/B35</f>
        <v>0.178</v>
      </c>
      <c r="O40" s="29"/>
    </row>
    <row r="41" ht="51" customHeight="1" spans="1:12">
      <c r="A41" s="12"/>
      <c r="B41" s="13"/>
      <c r="C41" s="13" t="s">
        <v>291</v>
      </c>
      <c r="D41" s="13">
        <v>13</v>
      </c>
      <c r="E41" s="13" t="s">
        <v>292</v>
      </c>
      <c r="F41" s="13">
        <v>7</v>
      </c>
      <c r="G41" s="19"/>
      <c r="H41" s="13"/>
      <c r="I41" s="13">
        <v>7</v>
      </c>
      <c r="J41" s="39" t="s">
        <v>293</v>
      </c>
      <c r="K41" s="35" t="s">
        <v>294</v>
      </c>
      <c r="L41" s="27">
        <v>3</v>
      </c>
    </row>
    <row r="42" ht="51" customHeight="1" spans="1:12">
      <c r="A42" s="12"/>
      <c r="B42" s="13"/>
      <c r="C42" s="13"/>
      <c r="D42" s="13"/>
      <c r="E42" s="13" t="s">
        <v>295</v>
      </c>
      <c r="F42" s="13">
        <v>6</v>
      </c>
      <c r="G42" s="19"/>
      <c r="H42" s="13"/>
      <c r="I42" s="13">
        <v>6</v>
      </c>
      <c r="J42" s="39"/>
      <c r="K42" s="35" t="s">
        <v>296</v>
      </c>
      <c r="L42" s="27">
        <v>3</v>
      </c>
    </row>
    <row r="43" ht="51" customHeight="1" spans="1:14">
      <c r="A43" s="12"/>
      <c r="B43" s="13"/>
      <c r="C43" s="13" t="s">
        <v>179</v>
      </c>
      <c r="D43" s="13">
        <v>10</v>
      </c>
      <c r="E43" s="13" t="s">
        <v>297</v>
      </c>
      <c r="F43" s="13">
        <v>10</v>
      </c>
      <c r="G43" s="14" t="s">
        <v>298</v>
      </c>
      <c r="H43" s="14" t="s">
        <v>299</v>
      </c>
      <c r="I43" s="13">
        <v>10</v>
      </c>
      <c r="J43" s="14" t="s">
        <v>298</v>
      </c>
      <c r="K43" s="35"/>
      <c r="L43" s="27">
        <v>10</v>
      </c>
      <c r="M43" s="3">
        <f>SUM(L40:L43)</f>
        <v>22</v>
      </c>
      <c r="N43" s="29">
        <f>M43/B40</f>
        <v>0.628571428571429</v>
      </c>
    </row>
    <row r="44" ht="38" customHeight="1" spans="1:12">
      <c r="A44" s="20" t="s">
        <v>186</v>
      </c>
      <c r="B44" s="21">
        <f>SUM(B3:B43)</f>
        <v>100</v>
      </c>
      <c r="C44" s="22">
        <f>SUM(C14:C43)</f>
        <v>0</v>
      </c>
      <c r="D44" s="21">
        <f>SUM(D3:D43)</f>
        <v>100</v>
      </c>
      <c r="E44" s="22">
        <f>SUM(E14:E43)</f>
        <v>0</v>
      </c>
      <c r="F44" s="21">
        <f>SUM(F3:F43)</f>
        <v>100</v>
      </c>
      <c r="G44" s="23">
        <f>SUM(G14:G43)</f>
        <v>0</v>
      </c>
      <c r="H44" s="23">
        <f>SUM(H14:H43)</f>
        <v>0</v>
      </c>
      <c r="I44" s="21">
        <f>SUM(I3:I43)</f>
        <v>100</v>
      </c>
      <c r="J44" s="40"/>
      <c r="K44" s="41" t="s">
        <v>300</v>
      </c>
      <c r="L44" s="42">
        <f>SUM(L3:L43)</f>
        <v>56.59</v>
      </c>
    </row>
    <row r="47" spans="11:11">
      <c r="K47" s="43"/>
    </row>
  </sheetData>
  <autoFilter ref="A2:P44">
    <extLst/>
  </autoFilter>
  <mergeCells count="61">
    <mergeCell ref="A1:L1"/>
    <mergeCell ref="A3:A22"/>
    <mergeCell ref="A23:A34"/>
    <mergeCell ref="A35:A39"/>
    <mergeCell ref="A40:A43"/>
    <mergeCell ref="B3:B22"/>
    <mergeCell ref="B23:B34"/>
    <mergeCell ref="B35:B39"/>
    <mergeCell ref="B40:B43"/>
    <mergeCell ref="C3:C9"/>
    <mergeCell ref="C10:C16"/>
    <mergeCell ref="C17:C22"/>
    <mergeCell ref="C23:C28"/>
    <mergeCell ref="C29:C34"/>
    <mergeCell ref="C37:C38"/>
    <mergeCell ref="C41:C42"/>
    <mergeCell ref="D3:D9"/>
    <mergeCell ref="D10:D16"/>
    <mergeCell ref="D17:D22"/>
    <mergeCell ref="D23:D28"/>
    <mergeCell ref="D29:D34"/>
    <mergeCell ref="D37:D38"/>
    <mergeCell ref="D41:D42"/>
    <mergeCell ref="E3:E6"/>
    <mergeCell ref="E7:E9"/>
    <mergeCell ref="E10:E13"/>
    <mergeCell ref="E14:E16"/>
    <mergeCell ref="E17:E20"/>
    <mergeCell ref="E21:E22"/>
    <mergeCell ref="E25:E28"/>
    <mergeCell ref="E29:E30"/>
    <mergeCell ref="E31:E34"/>
    <mergeCell ref="E37:E38"/>
    <mergeCell ref="F3:F6"/>
    <mergeCell ref="F7:F9"/>
    <mergeCell ref="F10:F13"/>
    <mergeCell ref="F14:F16"/>
    <mergeCell ref="F17:F20"/>
    <mergeCell ref="F21:F22"/>
    <mergeCell ref="F25:F28"/>
    <mergeCell ref="F29:F30"/>
    <mergeCell ref="F31:F34"/>
    <mergeCell ref="F37:F38"/>
    <mergeCell ref="G3:G6"/>
    <mergeCell ref="G7:G9"/>
    <mergeCell ref="G10:G13"/>
    <mergeCell ref="G14:G16"/>
    <mergeCell ref="G17:G20"/>
    <mergeCell ref="G21:G22"/>
    <mergeCell ref="G25:G28"/>
    <mergeCell ref="G29:G30"/>
    <mergeCell ref="G31:G34"/>
    <mergeCell ref="G37:G38"/>
    <mergeCell ref="G40:G42"/>
    <mergeCell ref="H37:H38"/>
    <mergeCell ref="H40:H42"/>
    <mergeCell ref="I37:I38"/>
    <mergeCell ref="J37:J38"/>
    <mergeCell ref="J41:J42"/>
    <mergeCell ref="K37:K38"/>
    <mergeCell ref="L37:L38"/>
  </mergeCells>
  <printOptions horizontalCentered="1"/>
  <pageMargins left="0.393055555555556" right="0.393055555555556" top="0.590277777777778" bottom="0.393055555555556" header="0.5" footer="0.5"/>
  <pageSetup paperSize="9" scale="6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附件2项目支出绩效评价指标体系框架10-30</vt:lpstr>
      <vt:lpstr>指标评分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86187</dc:creator>
  <cp:lastModifiedBy>不会说话的木头人</cp:lastModifiedBy>
  <dcterms:created xsi:type="dcterms:W3CDTF">2020-11-02T01:15:00Z</dcterms:created>
  <dcterms:modified xsi:type="dcterms:W3CDTF">2021-12-31T07:23:52Z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KSOReadingLayout">
    <vt:bool>true</vt:bool>
  </property>
  <property fmtid="{D5CDD505-2E9C-101B-9397-08002B2CF9AE}" pid="4" name="ICV">
    <vt:lpwstr>251BCF51EEA947D0B6295A764199E649</vt:lpwstr>
  </property>
</Properties>
</file>